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4" r:id="rId1"/>
  </sheets>
  <calcPr calcId="152511"/>
</workbook>
</file>

<file path=xl/calcChain.xml><?xml version="1.0" encoding="utf-8"?>
<calcChain xmlns="http://schemas.openxmlformats.org/spreadsheetml/2006/main">
  <c r="M31" i="4" l="1"/>
  <c r="M32" i="4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29" i="4"/>
  <c r="I28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2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M29" i="4"/>
  <c r="E28" i="4"/>
  <c r="K28" i="4"/>
  <c r="E9" i="4"/>
  <c r="N29" i="4"/>
  <c r="N28" i="4"/>
  <c r="L29" i="4"/>
  <c r="J29" i="4"/>
  <c r="K29" i="4"/>
  <c r="F29" i="4"/>
  <c r="F28" i="4"/>
  <c r="G29" i="4"/>
  <c r="H29" i="4"/>
  <c r="D29" i="4"/>
  <c r="D28" i="4"/>
  <c r="F14" i="4"/>
  <c r="F8" i="4"/>
  <c r="F33" i="4"/>
  <c r="D14" i="4"/>
  <c r="D9" i="4"/>
  <c r="F9" i="4"/>
  <c r="N14" i="4"/>
  <c r="N8" i="4"/>
  <c r="N9" i="4"/>
  <c r="L14" i="4"/>
  <c r="L9" i="4"/>
  <c r="L8" i="4"/>
  <c r="L33" i="4"/>
  <c r="J14" i="4"/>
  <c r="K14" i="4"/>
  <c r="J9" i="4"/>
  <c r="G14" i="4"/>
  <c r="H14" i="4"/>
  <c r="G9" i="4"/>
  <c r="H9" i="4"/>
  <c r="E14" i="4"/>
  <c r="E8" i="4"/>
  <c r="L28" i="4"/>
  <c r="G28" i="4"/>
  <c r="J28" i="4"/>
  <c r="H28" i="4"/>
  <c r="M28" i="4"/>
  <c r="D8" i="4"/>
  <c r="D33" i="4"/>
  <c r="N33" i="4"/>
  <c r="M9" i="4"/>
  <c r="J8" i="4"/>
  <c r="J33" i="4"/>
  <c r="K9" i="4"/>
  <c r="G8" i="4"/>
  <c r="G33" i="4"/>
  <c r="I14" i="4"/>
  <c r="I9" i="4"/>
  <c r="I8" i="4"/>
  <c r="I33" i="4"/>
  <c r="M14" i="4"/>
  <c r="E33" i="4"/>
  <c r="M8" i="4"/>
  <c r="K8" i="4"/>
  <c r="H8" i="4"/>
  <c r="H33" i="4"/>
  <c r="M33" i="4"/>
  <c r="K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<sst xmlns="http://schemas.openxmlformats.org/spreadsheetml/2006/main" count="54" uniqueCount="46">
  <si>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</si>
  <si>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</si>
  <si>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</si>
  <si>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</si>
  <si>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</si>
  <si>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</si>
  <si>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</si>
  <si>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</si>
  <si>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</si>
  <si>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</si>
  <si>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</si>
  <si>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</si>
  <si>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</si>
  <si>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</si>
  <si>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</si>
  <si>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</si>
  <si>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</si>
  <si>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</si>
  <si>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</si>
  <si>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</si>
  <si>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</si>
  <si>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</si>
  <si>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</si>
  <si>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</si>
  <si>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</si>
  <si>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</si>
  <si>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</si>
  <si>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</si>
  <si>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</si>
  <si>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</si>
  <si>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</si>
  <si>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</si>
  <si>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</si>
  <si>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</si>
  <si>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</si>
  <si>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</si>
  <si>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</si>
  <si>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</si>
  <si>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</si>
  <si>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</si>
  <si>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</si>
  <si>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</si>
  <si>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</si>
  <si>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</si>
  <si>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MARÇO/2023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</si>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</sst>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27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D1" sqref="D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44</v>
      </c>
      <c r="B6" s="53"/>
      <c r="C6" s="54"/>
      <c r="D6" s="6" t="s">
        <v>41</v>
      </c>
      <c r="E6" s="7" t="s">
        <v>39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43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145649746</v>
      </c>
      <c r="E8" s="29">
        <f>E9+E14</f>
        <v>145649746</v>
      </c>
      <c r="F8" s="29">
        <f>F9+F14</f>
        <v>17016298.739999998</v>
      </c>
      <c r="G8" s="29">
        <f>G9+G14</f>
        <v>51521409.019999988</v>
      </c>
      <c r="H8" s="42">
        <f>ROUND(G8/E8,3)*1</f>
        <v>0.35399999999999998</v>
      </c>
      <c r="I8" s="29">
        <f>I9+I14</f>
        <v>77112038.24000001</v>
      </c>
      <c r="J8" s="29">
        <f>J9+J14</f>
        <v>21883984.700000003</v>
      </c>
      <c r="K8" s="44">
        <f>ROUND(J8/E8,3)*1</f>
        <v>0.15</v>
      </c>
      <c r="L8" s="29">
        <f>L9+L14</f>
        <v>15308700.85</v>
      </c>
      <c r="M8" s="44">
        <f>ROUND(L8/E8,3)*1</f>
        <v>0.105</v>
      </c>
      <c r="N8" s="29">
        <f>N9+N14</f>
        <v>10113777.18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71149174</v>
      </c>
      <c r="E9" s="30">
        <f>SUM(E10:E13)</f>
        <v>71149174</v>
      </c>
      <c r="F9" s="30">
        <f>SUM(F10:F13)</f>
        <v>0</v>
      </c>
      <c r="G9" s="30">
        <f>SUM(G10:G13)</f>
        <v>15761097.100000001</v>
      </c>
      <c r="H9" s="43">
        <f>ROUND(G9/E9,3)*1</f>
        <v>0.222</v>
      </c>
      <c r="I9" s="30">
        <f>SUM(I10:I13)</f>
        <v>55388076.900000006</v>
      </c>
      <c r="J9" s="30">
        <f>SUM(J10:J13)</f>
        <v>15741699.100000001</v>
      </c>
      <c r="K9" s="43">
        <f>ROUND(J9/E9,3)*1</f>
        <v>0.221</v>
      </c>
      <c r="L9" s="30">
        <f>SUM(L10:L13)</f>
        <v>11713019.93</v>
      </c>
      <c r="M9" s="46">
        <f>ROUND(L9/E9,3)*1</f>
        <v>0.16500000000000001</v>
      </c>
      <c r="N9" s="30">
        <f>SUM(N10:N13)</f>
        <v>4803889.1899999995</v>
      </c>
    </row>
    <row r="10" spans="1:14" ht="20.100000000000001" customHeight="1" x14ac:dyDescent="0.2">
      <c r="A10" s="15"/>
      <c r="B10" s="19"/>
      <c r="C10" s="20" t="s">
        <v>12</v>
      </c>
      <c r="D10" s="31">
        <v>254191</v>
      </c>
      <c r="E10" s="31">
        <v>254191</v>
      </c>
      <c r="F10" s="31">
        <v>0</v>
      </c>
      <c r="G10" s="32">
        <v>54559.46</v>
      </c>
      <c r="H10" s="40">
        <f>ROUND(G10/E10,3)*1</f>
        <v>0.215</v>
      </c>
      <c r="I10" s="33">
        <f>E10-G10-F10</f>
        <v>199631.54</v>
      </c>
      <c r="J10" s="34">
        <v>54559.46</v>
      </c>
      <c r="K10" s="45">
        <f>ROUND(J10/E10,3)*1</f>
        <v>0.215</v>
      </c>
      <c r="L10" s="35">
        <v>35710.910000000003</v>
      </c>
      <c r="M10" s="48">
        <f>ROUND(L10/E10,3)*1</f>
        <v>0.14000000000000001</v>
      </c>
      <c r="N10" s="36">
        <v>18611.96</v>
      </c>
    </row>
    <row r="11" spans="1:14" ht="20.100000000000001" customHeight="1" x14ac:dyDescent="0.2">
      <c r="A11" s="15"/>
      <c r="B11" s="19"/>
      <c r="C11" s="20" t="s">
        <v>13</v>
      </c>
      <c r="D11" s="31">
        <v>53517081</v>
      </c>
      <c r="E11" s="31">
        <v>53517081</v>
      </c>
      <c r="F11" s="31">
        <v>0</v>
      </c>
      <c r="G11" s="32">
        <v>11964560.210000001</v>
      </c>
      <c r="H11" s="40">
        <f t="shared" ref="H11:H27" si="0">ROUND(G11/E11,3)*1</f>
        <v>0.224</v>
      </c>
      <c r="I11" s="33">
        <f t="shared" ref="I11:I27" si="1">E11-G11-F11</f>
        <v>41552520.789999999</v>
      </c>
      <c r="J11" s="34">
        <v>11964560.210000001</v>
      </c>
      <c r="K11" s="45">
        <f t="shared" ref="K11:K27" si="2">ROUND(J11/E11,3)*1</f>
        <v>0.224</v>
      </c>
      <c r="L11" s="35">
        <v>9191300.3499999996</v>
      </c>
      <c r="M11" s="48">
        <f t="shared" ref="M11:M27" si="3">ROUND(L11/E11,3)*1</f>
        <v>0.17199999999999999</v>
      </c>
      <c r="N11" s="36">
        <v>3426021.34</v>
      </c>
    </row>
    <row r="12" spans="1:14" ht="20.100000000000001" customHeight="1" x14ac:dyDescent="0.2">
      <c r="A12" s="15"/>
      <c r="B12" s="19"/>
      <c r="C12" s="20" t="s">
        <v>14</v>
      </c>
      <c r="D12" s="31">
        <v>17289912</v>
      </c>
      <c r="E12" s="31">
        <v>17289912</v>
      </c>
      <c r="F12" s="31">
        <v>0</v>
      </c>
      <c r="G12" s="32">
        <v>3727238.77</v>
      </c>
      <c r="H12" s="40">
        <f t="shared" si="0"/>
        <v>0.216</v>
      </c>
      <c r="I12" s="33">
        <f t="shared" si="1"/>
        <v>13562673.23</v>
      </c>
      <c r="J12" s="37">
        <v>3707840.77</v>
      </c>
      <c r="K12" s="45">
        <f t="shared" si="2"/>
        <v>0.214</v>
      </c>
      <c r="L12" s="38">
        <v>2485123.15</v>
      </c>
      <c r="M12" s="48">
        <f t="shared" si="3"/>
        <v>0.14399999999999999</v>
      </c>
      <c r="N12" s="33">
        <v>1354114.4</v>
      </c>
    </row>
    <row r="13" spans="1:14" ht="20.100000000000001" customHeight="1" x14ac:dyDescent="0.2">
      <c r="A13" s="15"/>
      <c r="B13" s="21"/>
      <c r="C13" s="20" t="s">
        <v>36</v>
      </c>
      <c r="D13" s="31">
        <v>87990</v>
      </c>
      <c r="E13" s="31">
        <v>87990</v>
      </c>
      <c r="F13" s="31">
        <v>0</v>
      </c>
      <c r="G13" s="32">
        <v>14738.66</v>
      </c>
      <c r="H13" s="40">
        <f t="shared" si="0"/>
        <v>0.16800000000000001</v>
      </c>
      <c r="I13" s="33">
        <f t="shared" si="1"/>
        <v>73251.34</v>
      </c>
      <c r="J13" s="37">
        <v>14738.66</v>
      </c>
      <c r="K13" s="45">
        <f t="shared" si="2"/>
        <v>0.16800000000000001</v>
      </c>
      <c r="L13" s="38">
        <v>885.52</v>
      </c>
      <c r="M13" s="48">
        <f t="shared" si="3"/>
        <v>0.01</v>
      </c>
      <c r="N13" s="33">
        <v>5141.49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74500572</v>
      </c>
      <c r="E14" s="30">
        <f>SUM(E15:E27)</f>
        <v>74500572</v>
      </c>
      <c r="F14" s="30">
        <f>SUM(F15:F27)</f>
        <v>17016298.739999998</v>
      </c>
      <c r="G14" s="30">
        <f>SUM(G15:G27)</f>
        <v>35760311.919999987</v>
      </c>
      <c r="H14" s="43">
        <f>ROUND(G14/E14,3)*1</f>
        <v>0.48</v>
      </c>
      <c r="I14" s="30">
        <f>SUM(I15:I27)</f>
        <v>21723961.340000004</v>
      </c>
      <c r="J14" s="30">
        <f>SUM(J15:J27)</f>
        <v>6142285.6000000006</v>
      </c>
      <c r="K14" s="43">
        <f>ROUND(J14/E14,3)*1</f>
        <v>8.2000000000000003E-2</v>
      </c>
      <c r="L14" s="30">
        <f>SUM(L15:L27)</f>
        <v>3595680.9199999995</v>
      </c>
      <c r="M14" s="46">
        <f>ROUND(L14/E14,3)*1</f>
        <v>4.8000000000000001E-2</v>
      </c>
      <c r="N14" s="30">
        <f>SUM(N15:N27)</f>
        <v>5309887.99</v>
      </c>
    </row>
    <row r="15" spans="1:14" ht="20.100000000000001" customHeight="1" x14ac:dyDescent="0.2">
      <c r="A15" s="15"/>
      <c r="B15" s="19"/>
      <c r="C15" s="20" t="s">
        <v>16</v>
      </c>
      <c r="D15" s="31">
        <v>7367000</v>
      </c>
      <c r="E15" s="31">
        <v>6443000</v>
      </c>
      <c r="F15" s="31">
        <v>0</v>
      </c>
      <c r="G15" s="32">
        <v>0</v>
      </c>
      <c r="H15" s="40">
        <f t="shared" si="0"/>
        <v>0</v>
      </c>
      <c r="I15" s="33">
        <f t="shared" si="1"/>
        <v>6443000</v>
      </c>
      <c r="J15" s="37">
        <v>0</v>
      </c>
      <c r="K15" s="45">
        <f t="shared" si="2"/>
        <v>0</v>
      </c>
      <c r="L15" s="38">
        <v>0</v>
      </c>
      <c r="M15" s="48">
        <f t="shared" si="3"/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360000</v>
      </c>
      <c r="E16" s="31">
        <v>360000</v>
      </c>
      <c r="F16" s="31">
        <v>0</v>
      </c>
      <c r="G16" s="32">
        <v>67905.3</v>
      </c>
      <c r="H16" s="40">
        <f t="shared" si="0"/>
        <v>0.189</v>
      </c>
      <c r="I16" s="33">
        <f t="shared" si="1"/>
        <v>292094.7</v>
      </c>
      <c r="J16" s="37">
        <v>67905.3</v>
      </c>
      <c r="K16" s="45">
        <f t="shared" si="2"/>
        <v>0.189</v>
      </c>
      <c r="L16" s="38">
        <v>44479.68</v>
      </c>
      <c r="M16" s="48">
        <f t="shared" si="3"/>
        <v>0.124</v>
      </c>
      <c r="N16" s="33">
        <v>25062.32</v>
      </c>
    </row>
    <row r="17" spans="1:14" ht="20.100000000000001" customHeight="1" x14ac:dyDescent="0.2">
      <c r="A17" s="15"/>
      <c r="B17" s="19"/>
      <c r="C17" s="20" t="s">
        <v>18</v>
      </c>
      <c r="D17" s="31">
        <v>2254000</v>
      </c>
      <c r="E17" s="31">
        <v>2254000</v>
      </c>
      <c r="F17" s="31">
        <v>0</v>
      </c>
      <c r="G17" s="32">
        <v>139325.54</v>
      </c>
      <c r="H17" s="40">
        <f t="shared" si="0"/>
        <v>6.2E-2</v>
      </c>
      <c r="I17" s="33">
        <f t="shared" si="1"/>
        <v>2114674.46</v>
      </c>
      <c r="J17" s="37">
        <v>139325.54</v>
      </c>
      <c r="K17" s="45">
        <f t="shared" si="2"/>
        <v>6.2E-2</v>
      </c>
      <c r="L17" s="38">
        <v>139325.54</v>
      </c>
      <c r="M17" s="48">
        <f t="shared" si="3"/>
        <v>6.2E-2</v>
      </c>
      <c r="N17" s="33">
        <v>37962.449999999997</v>
      </c>
    </row>
    <row r="18" spans="1:14" ht="20.100000000000001" customHeight="1" x14ac:dyDescent="0.2">
      <c r="A18" s="15"/>
      <c r="B18" s="19"/>
      <c r="C18" s="20" t="s">
        <v>19</v>
      </c>
      <c r="D18" s="31">
        <v>470080</v>
      </c>
      <c r="E18" s="31">
        <v>470080</v>
      </c>
      <c r="F18" s="31">
        <v>13480.7</v>
      </c>
      <c r="G18" s="32">
        <v>65803.81</v>
      </c>
      <c r="H18" s="40">
        <f t="shared" si="0"/>
        <v>0.14000000000000001</v>
      </c>
      <c r="I18" s="33">
        <f t="shared" si="1"/>
        <v>390795.49</v>
      </c>
      <c r="J18" s="37">
        <v>53762.46</v>
      </c>
      <c r="K18" s="45">
        <f t="shared" si="2"/>
        <v>0.114</v>
      </c>
      <c r="L18" s="38">
        <v>13998</v>
      </c>
      <c r="M18" s="48">
        <f t="shared" si="3"/>
        <v>0.03</v>
      </c>
      <c r="N18" s="33">
        <v>27005.74</v>
      </c>
    </row>
    <row r="19" spans="1:14" ht="20.100000000000001" customHeight="1" x14ac:dyDescent="0.2">
      <c r="A19" s="15"/>
      <c r="B19" s="19"/>
      <c r="C19" s="20" t="s">
        <v>20</v>
      </c>
      <c r="D19" s="31">
        <v>4269000</v>
      </c>
      <c r="E19" s="31">
        <v>4269000</v>
      </c>
      <c r="F19" s="31">
        <v>0</v>
      </c>
      <c r="G19" s="32">
        <v>3206352.11</v>
      </c>
      <c r="H19" s="40">
        <f t="shared" si="0"/>
        <v>0.751</v>
      </c>
      <c r="I19" s="33">
        <f t="shared" si="1"/>
        <v>1062647.8900000001</v>
      </c>
      <c r="J19" s="37">
        <v>518530.04</v>
      </c>
      <c r="K19" s="45">
        <f t="shared" si="2"/>
        <v>0.121</v>
      </c>
      <c r="L19" s="38">
        <v>272792.88</v>
      </c>
      <c r="M19" s="48">
        <f t="shared" si="3"/>
        <v>6.4000000000000001E-2</v>
      </c>
      <c r="N19" s="33">
        <v>479252.68</v>
      </c>
    </row>
    <row r="20" spans="1:14" ht="20.100000000000001" customHeight="1" x14ac:dyDescent="0.2">
      <c r="A20" s="15"/>
      <c r="B20" s="19"/>
      <c r="C20" s="20" t="s">
        <v>21</v>
      </c>
      <c r="D20" s="31">
        <v>134000</v>
      </c>
      <c r="E20" s="31">
        <v>395000</v>
      </c>
      <c r="F20" s="31">
        <v>0</v>
      </c>
      <c r="G20" s="32">
        <v>131242.78</v>
      </c>
      <c r="H20" s="40">
        <f t="shared" si="0"/>
        <v>0.33200000000000002</v>
      </c>
      <c r="I20" s="33">
        <f t="shared" si="1"/>
        <v>263757.21999999997</v>
      </c>
      <c r="J20" s="37">
        <v>71825.100000000006</v>
      </c>
      <c r="K20" s="45">
        <f t="shared" si="2"/>
        <v>0.182</v>
      </c>
      <c r="L20" s="38">
        <v>67376.009999999995</v>
      </c>
      <c r="M20" s="48">
        <f t="shared" si="3"/>
        <v>0.17100000000000001</v>
      </c>
      <c r="N20" s="33">
        <v>33815.230000000003</v>
      </c>
    </row>
    <row r="21" spans="1:14" ht="20.100000000000001" customHeight="1" x14ac:dyDescent="0.2">
      <c r="A21" s="15"/>
      <c r="B21" s="19"/>
      <c r="C21" s="20" t="s">
        <v>33</v>
      </c>
      <c r="D21" s="31">
        <v>5006000</v>
      </c>
      <c r="E21" s="31">
        <v>5006000</v>
      </c>
      <c r="F21" s="31">
        <v>925922.43</v>
      </c>
      <c r="G21" s="32">
        <v>3702719.88</v>
      </c>
      <c r="H21" s="40">
        <f t="shared" si="0"/>
        <v>0.74</v>
      </c>
      <c r="I21" s="33">
        <f t="shared" si="1"/>
        <v>377357.69000000006</v>
      </c>
      <c r="J21" s="37">
        <v>749929.96</v>
      </c>
      <c r="K21" s="45">
        <f t="shared" si="2"/>
        <v>0.15</v>
      </c>
      <c r="L21" s="38">
        <v>409019.85</v>
      </c>
      <c r="M21" s="48">
        <f t="shared" si="3"/>
        <v>8.2000000000000003E-2</v>
      </c>
      <c r="N21" s="33">
        <v>715856.4</v>
      </c>
    </row>
    <row r="22" spans="1:14" ht="20.100000000000001" customHeight="1" x14ac:dyDescent="0.2">
      <c r="A22" s="15"/>
      <c r="B22" s="19"/>
      <c r="C22" s="20" t="s">
        <v>34</v>
      </c>
      <c r="D22" s="31">
        <v>28865000</v>
      </c>
      <c r="E22" s="31">
        <v>28487000</v>
      </c>
      <c r="F22" s="31">
        <v>8092450.0499999998</v>
      </c>
      <c r="G22" s="32">
        <v>13877099.789999999</v>
      </c>
      <c r="H22" s="40">
        <f t="shared" si="0"/>
        <v>0.48699999999999999</v>
      </c>
      <c r="I22" s="33">
        <f t="shared" si="1"/>
        <v>6517450.1600000011</v>
      </c>
      <c r="J22" s="37">
        <v>2916767.44</v>
      </c>
      <c r="K22" s="45">
        <f t="shared" si="2"/>
        <v>0.10199999999999999</v>
      </c>
      <c r="L22" s="38">
        <v>2065658.3</v>
      </c>
      <c r="M22" s="48">
        <f t="shared" si="3"/>
        <v>7.2999999999999995E-2</v>
      </c>
      <c r="N22" s="33">
        <v>1963277.41</v>
      </c>
    </row>
    <row r="23" spans="1:14" ht="20.100000000000001" customHeight="1" x14ac:dyDescent="0.2">
      <c r="A23" s="15"/>
      <c r="B23" s="19"/>
      <c r="C23" s="20" t="s">
        <v>38</v>
      </c>
      <c r="D23" s="31">
        <v>23414000</v>
      </c>
      <c r="E23" s="31">
        <v>23531000</v>
      </c>
      <c r="F23" s="31">
        <v>7984445.5599999996</v>
      </c>
      <c r="G23" s="32">
        <v>13174002.699999999</v>
      </c>
      <c r="H23" s="40">
        <f t="shared" si="0"/>
        <v>0.56000000000000005</v>
      </c>
      <c r="I23" s="33">
        <f t="shared" si="1"/>
        <v>2372551.7400000012</v>
      </c>
      <c r="J23" s="37">
        <v>1121271.54</v>
      </c>
      <c r="K23" s="45">
        <f t="shared" si="2"/>
        <v>4.8000000000000001E-2</v>
      </c>
      <c r="L23" s="38">
        <v>186890.01</v>
      </c>
      <c r="M23" s="48">
        <f t="shared" si="3"/>
        <v>8.0000000000000002E-3</v>
      </c>
      <c r="N23" s="33">
        <v>1879925.82</v>
      </c>
    </row>
    <row r="24" spans="1:14" ht="20.100000000000001" customHeight="1" x14ac:dyDescent="0.2">
      <c r="A24" s="15"/>
      <c r="B24" s="19"/>
      <c r="C24" s="20" t="s">
        <v>22</v>
      </c>
      <c r="D24" s="31">
        <v>711492</v>
      </c>
      <c r="E24" s="31">
        <v>711492</v>
      </c>
      <c r="F24" s="31">
        <v>0</v>
      </c>
      <c r="G24" s="32">
        <v>108564.66</v>
      </c>
      <c r="H24" s="40">
        <f t="shared" si="0"/>
        <v>0.153</v>
      </c>
      <c r="I24" s="33">
        <f t="shared" si="1"/>
        <v>602927.34</v>
      </c>
      <c r="J24" s="37">
        <v>108564.66</v>
      </c>
      <c r="K24" s="45">
        <f t="shared" si="2"/>
        <v>0.153</v>
      </c>
      <c r="L24" s="38">
        <v>73224.929999999993</v>
      </c>
      <c r="M24" s="48">
        <f t="shared" si="3"/>
        <v>0.10299999999999999</v>
      </c>
      <c r="N24" s="33">
        <v>73401.39</v>
      </c>
    </row>
    <row r="25" spans="1:14" ht="20.100000000000001" customHeight="1" x14ac:dyDescent="0.2">
      <c r="A25" s="15"/>
      <c r="B25" s="19"/>
      <c r="C25" s="20" t="s">
        <v>23</v>
      </c>
      <c r="D25" s="31">
        <v>1538000</v>
      </c>
      <c r="E25" s="31">
        <v>1538000</v>
      </c>
      <c r="F25" s="31">
        <v>0</v>
      </c>
      <c r="G25" s="32">
        <v>1143828.1200000001</v>
      </c>
      <c r="H25" s="40">
        <f t="shared" si="0"/>
        <v>0.74399999999999999</v>
      </c>
      <c r="I25" s="33">
        <f t="shared" si="1"/>
        <v>394171.87999999989</v>
      </c>
      <c r="J25" s="37">
        <v>257707.36</v>
      </c>
      <c r="K25" s="45">
        <f t="shared" si="2"/>
        <v>0.16800000000000001</v>
      </c>
      <c r="L25" s="38">
        <v>187026.86</v>
      </c>
      <c r="M25" s="48">
        <f t="shared" si="3"/>
        <v>0.122</v>
      </c>
      <c r="N25" s="33">
        <v>72435.570000000007</v>
      </c>
    </row>
    <row r="26" spans="1:14" ht="20.100000000000001" customHeight="1" x14ac:dyDescent="0.2">
      <c r="A26" s="15"/>
      <c r="B26" s="19"/>
      <c r="C26" s="20" t="s">
        <v>37</v>
      </c>
      <c r="D26" s="31">
        <v>50000</v>
      </c>
      <c r="E26" s="31">
        <v>974000</v>
      </c>
      <c r="F26" s="31">
        <v>0</v>
      </c>
      <c r="G26" s="32">
        <v>134860.23000000001</v>
      </c>
      <c r="H26" s="40">
        <f t="shared" si="0"/>
        <v>0.13800000000000001</v>
      </c>
      <c r="I26" s="33">
        <f t="shared" si="1"/>
        <v>839139.77</v>
      </c>
      <c r="J26" s="37">
        <v>134860.23000000001</v>
      </c>
      <c r="K26" s="45">
        <f t="shared" si="2"/>
        <v>0.13800000000000001</v>
      </c>
      <c r="L26" s="38">
        <v>134860.23000000001</v>
      </c>
      <c r="M26" s="48">
        <f t="shared" si="3"/>
        <v>0.13800000000000001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62000</v>
      </c>
      <c r="E27" s="31">
        <v>62000</v>
      </c>
      <c r="F27" s="31">
        <v>0</v>
      </c>
      <c r="G27" s="32">
        <v>8607</v>
      </c>
      <c r="H27" s="40">
        <f t="shared" si="0"/>
        <v>0.13900000000000001</v>
      </c>
      <c r="I27" s="33">
        <f t="shared" si="1"/>
        <v>53393</v>
      </c>
      <c r="J27" s="37">
        <v>1835.97</v>
      </c>
      <c r="K27" s="45">
        <f t="shared" si="2"/>
        <v>0.03</v>
      </c>
      <c r="L27" s="38">
        <v>1028.6300000000001</v>
      </c>
      <c r="M27" s="48">
        <f t="shared" si="3"/>
        <v>1.7000000000000001E-2</v>
      </c>
      <c r="N27" s="33">
        <v>1892.98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39342552</v>
      </c>
      <c r="E28" s="29">
        <f>E29</f>
        <v>39342552</v>
      </c>
      <c r="F28" s="29">
        <f>F29</f>
        <v>0</v>
      </c>
      <c r="G28" s="29">
        <f>G29</f>
        <v>0</v>
      </c>
      <c r="H28" s="42">
        <f t="shared" ref="H28:H33" si="4">ROUND(G28/E28,3)*1</f>
        <v>0</v>
      </c>
      <c r="I28" s="29">
        <f>I29</f>
        <v>39342552</v>
      </c>
      <c r="J28" s="29">
        <f>J29</f>
        <v>0</v>
      </c>
      <c r="K28" s="44">
        <f t="shared" ref="K28:K33" si="5">ROUND(J28/E28,3)*1</f>
        <v>0</v>
      </c>
      <c r="L28" s="29">
        <f>L29</f>
        <v>0</v>
      </c>
      <c r="M28" s="44">
        <f t="shared" ref="M28:M33" si="6">ROUND(L28/E28,3)*1</f>
        <v>0</v>
      </c>
      <c r="N28" s="29">
        <f>N29</f>
        <v>6729919.3399999999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39342552</v>
      </c>
      <c r="E29" s="30">
        <f>SUM(E30+E31+E32)</f>
        <v>39342552</v>
      </c>
      <c r="F29" s="30">
        <f>SUM(F30+F31+F32)</f>
        <v>0</v>
      </c>
      <c r="G29" s="30">
        <f>SUM(G30+G31+G32)</f>
        <v>0</v>
      </c>
      <c r="H29" s="43">
        <f t="shared" si="4"/>
        <v>0</v>
      </c>
      <c r="I29" s="30">
        <f>SUM(I30+I31+I32)</f>
        <v>39342552</v>
      </c>
      <c r="J29" s="30">
        <f>SUM(J30+J31+J32)</f>
        <v>0</v>
      </c>
      <c r="K29" s="46">
        <f t="shared" si="5"/>
        <v>0</v>
      </c>
      <c r="L29" s="30">
        <f>SUM(L30+L31+L32)</f>
        <v>0</v>
      </c>
      <c r="M29" s="46">
        <f t="shared" si="6"/>
        <v>0</v>
      </c>
      <c r="N29" s="30">
        <f>SUM(N30+N31+N32)</f>
        <v>6729919.3399999999</v>
      </c>
    </row>
    <row r="30" spans="1:14" ht="20.100000000000001" customHeight="1" x14ac:dyDescent="0.2">
      <c r="A30" s="15"/>
      <c r="B30" s="50"/>
      <c r="C30" s="20" t="s">
        <v>42</v>
      </c>
      <c r="D30" s="31">
        <v>34477640</v>
      </c>
      <c r="E30" s="31">
        <v>34477640</v>
      </c>
      <c r="F30" s="31">
        <v>0</v>
      </c>
      <c r="G30" s="32">
        <v>0</v>
      </c>
      <c r="H30" s="40">
        <f t="shared" si="4"/>
        <v>0</v>
      </c>
      <c r="I30" s="33">
        <f>E30-G30-F30</f>
        <v>34477640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6729919.3399999999</v>
      </c>
    </row>
    <row r="31" spans="1:14" ht="20.100000000000001" customHeight="1" x14ac:dyDescent="0.2">
      <c r="A31" s="15"/>
      <c r="B31" s="50"/>
      <c r="C31" s="20" t="s">
        <v>26</v>
      </c>
      <c r="D31" s="31">
        <v>0</v>
      </c>
      <c r="E31" s="31">
        <v>0</v>
      </c>
      <c r="F31" s="31">
        <v>0</v>
      </c>
      <c r="G31" s="32">
        <v>0</v>
      </c>
      <c r="H31" s="40">
        <v>0</v>
      </c>
      <c r="I31" s="33">
        <f>E31-G31-F31</f>
        <v>0</v>
      </c>
      <c r="J31" s="37">
        <v>0</v>
      </c>
      <c r="K31" s="45">
        <v>0</v>
      </c>
      <c r="L31" s="38">
        <v>0</v>
      </c>
      <c r="M31" s="48" t="e">
        <f t="shared" si="6"/>
        <v>#DIV/0!</v>
      </c>
      <c r="N31" s="33">
        <v>0</v>
      </c>
    </row>
    <row r="32" spans="1:14" ht="20.100000000000001" customHeight="1" x14ac:dyDescent="0.2">
      <c r="A32" s="23"/>
      <c r="B32" s="51"/>
      <c r="C32" s="20" t="s">
        <v>40</v>
      </c>
      <c r="D32" s="31">
        <v>4864912</v>
      </c>
      <c r="E32" s="31">
        <v>4864912</v>
      </c>
      <c r="F32" s="31">
        <v>0</v>
      </c>
      <c r="G32" s="32">
        <v>0</v>
      </c>
      <c r="H32" s="40">
        <f t="shared" si="4"/>
        <v>0</v>
      </c>
      <c r="I32" s="33">
        <f>E32-G32-F32</f>
        <v>4864912</v>
      </c>
      <c r="J32" s="37">
        <v>0</v>
      </c>
      <c r="K32" s="45">
        <f t="shared" si="5"/>
        <v>0</v>
      </c>
      <c r="L32" s="38">
        <v>0</v>
      </c>
      <c r="M32" s="48">
        <f t="shared" si="6"/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184992298</v>
      </c>
      <c r="E33" s="39">
        <f>E8+E28</f>
        <v>184992298</v>
      </c>
      <c r="F33" s="39">
        <f>F8+F28</f>
        <v>17016298.739999998</v>
      </c>
      <c r="G33" s="39">
        <f>G8+G28</f>
        <v>51521409.019999988</v>
      </c>
      <c r="H33" s="41">
        <f t="shared" si="4"/>
        <v>0.27900000000000003</v>
      </c>
      <c r="I33" s="39">
        <f>I8+I28</f>
        <v>116454590.24000001</v>
      </c>
      <c r="J33" s="39">
        <f>J8+J28</f>
        <v>21883984.700000003</v>
      </c>
      <c r="K33" s="47">
        <f t="shared" si="5"/>
        <v>0.11799999999999999</v>
      </c>
      <c r="L33" s="39">
        <f>L8+L28</f>
        <v>15308700.85</v>
      </c>
      <c r="M33" s="47">
        <f t="shared" si="6"/>
        <v>8.3000000000000004E-2</v>
      </c>
      <c r="N33" s="39">
        <f>N8+N28</f>
        <v>16843696.52</v>
      </c>
    </row>
    <row r="34" spans="1:14" x14ac:dyDescent="0.2">
      <c r="A34" s="28" t="s">
        <v>45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2023-05-29T20:16:54Z</dcterms:modified>
</cp:coreProperties>
</file>