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Q97" i="1" l="1"/>
  <c r="R44" i="1"/>
  <c r="T44" i="1"/>
  <c r="E47" i="1"/>
  <c r="E120" i="1"/>
  <c r="Q20" i="1"/>
  <c r="Q53" i="1"/>
  <c r="R53" i="1"/>
  <c r="H47" i="1"/>
  <c r="H48" i="1"/>
  <c r="H49" i="1"/>
  <c r="J47" i="1"/>
  <c r="I118" i="1"/>
  <c r="G47" i="1"/>
  <c r="G48" i="1"/>
  <c r="G49" i="1"/>
  <c r="Q18" i="1"/>
  <c r="R18" i="1"/>
  <c r="T18" i="1"/>
  <c r="Q12" i="1"/>
  <c r="R12" i="1"/>
  <c r="T12" i="1"/>
  <c r="Q63" i="1"/>
  <c r="R63" i="1"/>
  <c r="T63" i="1"/>
  <c r="I47" i="1"/>
  <c r="I48" i="1"/>
  <c r="I49" i="1"/>
  <c r="F47" i="1"/>
  <c r="F48" i="1"/>
  <c r="F49" i="1"/>
  <c r="K47" i="1"/>
  <c r="K93" i="1"/>
  <c r="L47" i="1"/>
  <c r="L48" i="1"/>
  <c r="L49" i="1"/>
  <c r="M47" i="1"/>
  <c r="M48" i="1"/>
  <c r="M49" i="1"/>
  <c r="N47" i="1"/>
  <c r="O47" i="1"/>
  <c r="P47" i="1"/>
  <c r="T46" i="1"/>
  <c r="T48" i="1"/>
  <c r="T49" i="1"/>
  <c r="T73" i="1"/>
  <c r="T91" i="1"/>
  <c r="E92" i="1"/>
  <c r="R122" i="1"/>
  <c r="Q38" i="1"/>
  <c r="R38" i="1"/>
  <c r="T38" i="1"/>
  <c r="O92" i="1"/>
  <c r="Q59" i="1"/>
  <c r="R59" i="1"/>
  <c r="T59" i="1"/>
  <c r="Q61" i="1"/>
  <c r="R61" i="1"/>
  <c r="T61" i="1"/>
  <c r="F92" i="1"/>
  <c r="G92" i="1"/>
  <c r="H92" i="1"/>
  <c r="I92" i="1"/>
  <c r="J92" i="1"/>
  <c r="L92" i="1"/>
  <c r="M92" i="1"/>
  <c r="N92" i="1"/>
  <c r="P92" i="1"/>
  <c r="P93" i="1"/>
  <c r="P120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9" i="1"/>
  <c r="R69" i="1"/>
  <c r="T69" i="1"/>
  <c r="Q65" i="1"/>
  <c r="R65" i="1"/>
  <c r="T65" i="1"/>
  <c r="Q67" i="1"/>
  <c r="R67" i="1"/>
  <c r="T67" i="1"/>
  <c r="Q10" i="1"/>
  <c r="Q47" i="1"/>
  <c r="Q57" i="1"/>
  <c r="R57" i="1"/>
  <c r="Q14" i="1"/>
  <c r="Q16" i="1"/>
  <c r="R14" i="1"/>
  <c r="T14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R20" i="1"/>
  <c r="T20" i="1"/>
  <c r="Q101" i="1"/>
  <c r="Q118" i="1"/>
  <c r="Q103" i="1"/>
  <c r="Q105" i="1"/>
  <c r="Q109" i="1"/>
  <c r="Q111" i="1"/>
  <c r="Q113" i="1"/>
  <c r="Q115" i="1"/>
  <c r="E118" i="1"/>
  <c r="F118" i="1"/>
  <c r="G118" i="1"/>
  <c r="H118" i="1"/>
  <c r="K118" i="1"/>
  <c r="L118" i="1"/>
  <c r="L120" i="1"/>
  <c r="M118" i="1"/>
  <c r="M120" i="1"/>
  <c r="N118" i="1"/>
  <c r="O118" i="1"/>
  <c r="P118" i="1"/>
  <c r="Q24" i="1"/>
  <c r="Q107" i="1"/>
  <c r="J118" i="1"/>
  <c r="F93" i="1"/>
  <c r="F120" i="1"/>
  <c r="G93" i="1"/>
  <c r="G120" i="1"/>
  <c r="H93" i="1"/>
  <c r="H120" i="1"/>
  <c r="I120" i="1"/>
  <c r="I93" i="1"/>
  <c r="J120" i="1"/>
  <c r="J93" i="1"/>
  <c r="J48" i="1"/>
  <c r="J49" i="1"/>
  <c r="K48" i="1"/>
  <c r="K49" i="1"/>
  <c r="K120" i="1"/>
  <c r="L93" i="1"/>
  <c r="M93" i="1"/>
  <c r="E93" i="1"/>
  <c r="E48" i="1"/>
  <c r="E49" i="1"/>
  <c r="N120" i="1"/>
  <c r="N48" i="1"/>
  <c r="N49" i="1"/>
  <c r="N93" i="1"/>
  <c r="O120" i="1"/>
  <c r="O93" i="1"/>
  <c r="O48" i="1"/>
  <c r="O49" i="1"/>
  <c r="Q92" i="1"/>
  <c r="P48" i="1"/>
  <c r="P49" i="1"/>
  <c r="R71" i="1"/>
  <c r="T71" i="1"/>
  <c r="R24" i="1"/>
  <c r="T24" i="1"/>
  <c r="R26" i="1"/>
  <c r="T26" i="1"/>
  <c r="R75" i="1"/>
  <c r="T75" i="1"/>
  <c r="T57" i="1"/>
  <c r="R92" i="1"/>
  <c r="Q48" i="1"/>
  <c r="Q49" i="1"/>
  <c r="Q120" i="1"/>
  <c r="Q124" i="1"/>
  <c r="R10" i="1"/>
  <c r="T10" i="1"/>
  <c r="R47" i="1"/>
  <c r="R120" i="1"/>
  <c r="R124" i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<sst xmlns="http://schemas.openxmlformats.org/spreadsheetml/2006/main" count="267" uniqueCount="90">
  <si>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</si>
  <si>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</si>
  <si>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</si>
  <si>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</si>
  <si>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</si>
  <si>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</si>
  <si>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</si>
  <si>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</si>
  <si>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</si>
  <si>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</si>
  <si>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</si>
  <si>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</si>
  <si>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</si>
  <si>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</si>
  <si>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</si>
  <si>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</si>
  <si>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</si>
  <si>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</si>
  <si>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</si>
  <si>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</si>
  <si>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</si>
  <si>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</si>
  <si>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</si>
  <si>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</si>
  <si>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</si>
  <si>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</si>
  <si>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</si>
  <si>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</si>
  <si>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</si>
  <si>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</si>
  <si>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</si>
  <si>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</si>
  <si>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</si>
  <si>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</si>
  <si>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</si>
  <si>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</si>
  <si>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</si>
  <si>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</si>
  <si>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</si>
  <si>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</si>
  <si>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</si>
  <si>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</si>
  <si>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</si>
  <si>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</si>
  <si>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</si>
  <si>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</si>
  <si>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</si>
  <si>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</si>
  <si>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</si>
  <si>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</si>
  <si>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</si>
  <si>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</si>
  <si>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</si>
  <si>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</si>
  <si>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</si>
  <si>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</si>
  <si>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</si>
  <si>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</si>
  <si>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</si>
  <si>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</si>
  <si>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</si>
  <si>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</si>
  <si>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</si>
  <si>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</si>
  <si>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</si>
  <si>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</si>
  <si>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</si>
  <si>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</si>
  <si>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</si>
  <si>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</si>
  <si>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</si>
  <si>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</si>
  <si>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</si>
  <si>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</si>
  <si>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</si>
  <si>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</si>
  <si>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</si>
  <si>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</si>
  <si>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</si>
  <si>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</si>
  <si>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</si>
  <si>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</si>
  <si>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</si>
  <si>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</si>
  <si>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</si>
  <si>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</si>
  <si>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</si>
  <si>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</si>
  <si>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</si>
  <si>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de 2022  a 30 de Novembro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</si>
</sst>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6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61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topLeftCell="B1" zoomScale="80" zoomScaleNormal="80" zoomScaleSheetLayoutView="100" workbookViewId="0">
      <selection activeCell="F81" sqref="F8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>
        <v>1041662.26</v>
      </c>
      <c r="H10" s="31">
        <v>948251.61</v>
      </c>
      <c r="I10" s="31">
        <v>1320801.47</v>
      </c>
      <c r="J10" s="31">
        <v>570821.43999999994</v>
      </c>
      <c r="K10" s="31">
        <v>511597.46</v>
      </c>
      <c r="L10" s="31">
        <v>626239.68000000005</v>
      </c>
      <c r="M10" s="31">
        <v>636442.99</v>
      </c>
      <c r="N10" s="31">
        <v>705730.3</v>
      </c>
      <c r="O10" s="31">
        <v>806139.62</v>
      </c>
      <c r="P10" s="31"/>
      <c r="Q10" s="33">
        <f>E10+F10+G10+H10+I10+J10+K10+L10+M10+N10+O10+P10</f>
        <v>8791469.4799999986</v>
      </c>
      <c r="R10" s="33">
        <f>Q10</f>
        <v>8791469.4799999986</v>
      </c>
      <c r="T10" s="96">
        <f>R10/5</f>
        <v>1758293.8959999997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>
        <v>220964.75</v>
      </c>
      <c r="H12" s="31">
        <v>215978.32</v>
      </c>
      <c r="I12" s="31">
        <v>298410.21999999997</v>
      </c>
      <c r="J12" s="31">
        <v>294571.03000000003</v>
      </c>
      <c r="K12" s="31">
        <v>328454.36</v>
      </c>
      <c r="L12" s="31">
        <v>452034.93</v>
      </c>
      <c r="M12" s="31">
        <v>408305.41</v>
      </c>
      <c r="N12" s="31">
        <v>411436.99</v>
      </c>
      <c r="O12" s="31">
        <v>388763.92</v>
      </c>
      <c r="P12" s="31"/>
      <c r="Q12" s="33">
        <f>E12+F12+G12+H12+I12+J12+K12+L12+M12+N12+O12+P12</f>
        <v>3351217.4400000004</v>
      </c>
      <c r="R12" s="33">
        <f>Q12</f>
        <v>3351217.4400000004</v>
      </c>
      <c r="T12" s="96">
        <f>R12/5</f>
        <v>670243.48800000013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>
        <v>1767.22</v>
      </c>
      <c r="H14" s="31">
        <v>1708.36</v>
      </c>
      <c r="I14" s="31">
        <v>3343.5</v>
      </c>
      <c r="J14" s="31">
        <v>5578.04</v>
      </c>
      <c r="K14" s="31">
        <v>6170.37</v>
      </c>
      <c r="L14" s="31">
        <v>7444.74</v>
      </c>
      <c r="M14" s="31">
        <v>7477.24</v>
      </c>
      <c r="N14" s="31">
        <v>7541.87</v>
      </c>
      <c r="O14" s="31">
        <v>7589.29</v>
      </c>
      <c r="P14" s="31"/>
      <c r="Q14" s="33">
        <f>E14+F14+G14+H14+I14+J14+K14+L14+M14+N14+O14+P14</f>
        <v>51436.79</v>
      </c>
      <c r="R14" s="118">
        <f>Q14+Q16</f>
        <v>88305.830000000016</v>
      </c>
      <c r="T14" s="96">
        <f>R14/5</f>
        <v>17661.166000000005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>
        <v>3123.95</v>
      </c>
      <c r="H16" s="31">
        <v>2774.9</v>
      </c>
      <c r="I16" s="31">
        <v>3537.71</v>
      </c>
      <c r="J16" s="31">
        <v>3488.57</v>
      </c>
      <c r="K16" s="31">
        <v>3581.99</v>
      </c>
      <c r="L16" s="31">
        <v>4105.1499999999996</v>
      </c>
      <c r="M16" s="31">
        <v>3827.26</v>
      </c>
      <c r="N16" s="31">
        <v>3705.53</v>
      </c>
      <c r="O16" s="31">
        <v>3671.34</v>
      </c>
      <c r="P16" s="31"/>
      <c r="Q16" s="33">
        <f>E16+F16+G16+H16+I16+J16+K16+L16+M16+N16+O16+P16</f>
        <v>36869.040000000008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383.59</v>
      </c>
      <c r="F18" s="31">
        <v>383.59</v>
      </c>
      <c r="G18" s="31">
        <v>0</v>
      </c>
      <c r="H18" s="31">
        <v>248.2</v>
      </c>
      <c r="I18" s="31">
        <v>498.9</v>
      </c>
      <c r="J18" s="31">
        <v>0</v>
      </c>
      <c r="K18" s="31">
        <v>0</v>
      </c>
      <c r="L18" s="31">
        <v>47.95</v>
      </c>
      <c r="M18" s="31">
        <v>47.95</v>
      </c>
      <c r="N18" s="31">
        <v>0</v>
      </c>
      <c r="O18" s="31">
        <v>0</v>
      </c>
      <c r="P18" s="31"/>
      <c r="Q18" s="33">
        <f>E18+F18+G18+H18+I18+J18+K18+L18+M18+N18+O18+P18</f>
        <v>1610.1799999999998</v>
      </c>
      <c r="R18" s="33">
        <f>Q18+Q97</f>
        <v>1127.0899999999999</v>
      </c>
      <c r="T18" s="96">
        <f>R18/5</f>
        <v>225.41799999999998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>
        <v>31.97</v>
      </c>
      <c r="H20" s="31">
        <v>3668.24</v>
      </c>
      <c r="I20" s="31">
        <v>0</v>
      </c>
      <c r="J20" s="31">
        <v>31.97</v>
      </c>
      <c r="K20" s="31">
        <v>0</v>
      </c>
      <c r="L20" s="31">
        <v>0</v>
      </c>
      <c r="M20" s="31">
        <v>223.79</v>
      </c>
      <c r="N20" s="31">
        <v>2313.9899999999998</v>
      </c>
      <c r="O20" s="31">
        <v>0</v>
      </c>
      <c r="P20" s="31"/>
      <c r="Q20" s="33">
        <f>E20+F20+G20+H20+I20+J20+K20+L20+M20+N20+O20+P20</f>
        <v>6365.869999999999</v>
      </c>
      <c r="R20" s="33">
        <f>Q20+Q99</f>
        <v>4455.9599999999991</v>
      </c>
      <c r="T20" s="96">
        <f>R20/5</f>
        <v>891.19199999999978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/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>
        <v>3872545.56</v>
      </c>
      <c r="H24" s="31">
        <v>3086714.76</v>
      </c>
      <c r="I24" s="31">
        <v>4327141.1500000004</v>
      </c>
      <c r="J24" s="31">
        <v>4868202.3</v>
      </c>
      <c r="K24" s="31">
        <v>6761134.0899999999</v>
      </c>
      <c r="L24" s="31">
        <v>10317901.82</v>
      </c>
      <c r="M24" s="31">
        <v>3534574.12</v>
      </c>
      <c r="N24" s="31">
        <v>4539174.38</v>
      </c>
      <c r="O24" s="31">
        <v>3034900.99</v>
      </c>
      <c r="P24" s="31"/>
      <c r="Q24" s="33">
        <f>E24+F24+G24+H24+I24+J24+K24+L24+M24+N24+O24+P24</f>
        <v>50426291.550000004</v>
      </c>
      <c r="R24" s="33">
        <f>Q24+Q107</f>
        <v>35298333.910000004</v>
      </c>
      <c r="S24" s="2"/>
      <c r="T24" s="96">
        <f>R24/5</f>
        <v>7059666.7820000006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>
        <v>7273.17</v>
      </c>
      <c r="H26" s="31">
        <v>81879.16</v>
      </c>
      <c r="I26" s="31">
        <v>284325.18</v>
      </c>
      <c r="J26" s="31">
        <v>32913.89</v>
      </c>
      <c r="K26" s="31">
        <v>32639.759999999998</v>
      </c>
      <c r="L26" s="31">
        <v>36002.19</v>
      </c>
      <c r="M26" s="31">
        <v>38491.870000000003</v>
      </c>
      <c r="N26" s="31">
        <v>21439.07</v>
      </c>
      <c r="O26" s="31">
        <v>0</v>
      </c>
      <c r="P26" s="31"/>
      <c r="Q26" s="33">
        <f>E26+F26+G26+H26+I26+J26+K26+L26+M26+N26+O26+P26</f>
        <v>537985.44999999995</v>
      </c>
      <c r="R26" s="33">
        <f>Q26+Q109</f>
        <v>537985.44999999995</v>
      </c>
      <c r="S26" s="2"/>
      <c r="T26" s="96">
        <f>R26/5</f>
        <v>107597.09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/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/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>
        <v>143955.38</v>
      </c>
      <c r="H32" s="31">
        <v>47309.16</v>
      </c>
      <c r="I32" s="31">
        <v>356571.81</v>
      </c>
      <c r="J32" s="31">
        <v>72674.42</v>
      </c>
      <c r="K32" s="31">
        <v>138652</v>
      </c>
      <c r="L32" s="31">
        <v>1051933.31</v>
      </c>
      <c r="M32" s="31">
        <v>215125.24</v>
      </c>
      <c r="N32" s="31">
        <v>69722.66</v>
      </c>
      <c r="O32" s="31">
        <v>1251251.49</v>
      </c>
      <c r="P32" s="31"/>
      <c r="Q32" s="33">
        <f>E32+F32+G32+H32+I32+J32+K32+L32+M32+N32+O32+P32</f>
        <v>3464589.49</v>
      </c>
      <c r="R32" s="33">
        <f>Q32</f>
        <v>3464589.49</v>
      </c>
      <c r="T32" s="96">
        <f>R32/5</f>
        <v>692917.89800000004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>
        <v>9757611.0600000005</v>
      </c>
      <c r="H34" s="31">
        <v>23075051.579999998</v>
      </c>
      <c r="I34" s="31">
        <v>9647665.4100000001</v>
      </c>
      <c r="J34" s="31">
        <v>10113652.99</v>
      </c>
      <c r="K34" s="31">
        <v>10759821.470000001</v>
      </c>
      <c r="L34" s="31">
        <v>6905900.3300000001</v>
      </c>
      <c r="M34" s="31">
        <v>22143999.09</v>
      </c>
      <c r="N34" s="31">
        <v>11316487.869999999</v>
      </c>
      <c r="O34" s="31">
        <v>12201187.529999999</v>
      </c>
      <c r="P34" s="31"/>
      <c r="Q34" s="33">
        <f>E34+F34+G34+H34+I34+J34+K34+L34+M34+N34+O34+P34</f>
        <v>140773750.19</v>
      </c>
      <c r="R34" s="33">
        <f>Q34</f>
        <v>140773750.19</v>
      </c>
      <c r="T34" s="96">
        <f>R34/5</f>
        <v>28154750.037999999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>
        <v>49424.160000000003</v>
      </c>
      <c r="H40" s="31">
        <v>22052.33</v>
      </c>
      <c r="I40" s="31">
        <v>213351.23</v>
      </c>
      <c r="J40" s="31">
        <v>30401.97</v>
      </c>
      <c r="K40" s="31">
        <v>57653.2</v>
      </c>
      <c r="L40" s="31">
        <v>780327.91</v>
      </c>
      <c r="M40" s="31">
        <v>73768.19</v>
      </c>
      <c r="N40" s="31">
        <v>27796.78</v>
      </c>
      <c r="O40" s="31">
        <v>111169.88</v>
      </c>
      <c r="P40" s="31"/>
      <c r="Q40" s="33">
        <f>E40+F40+G40+H40+I40+J40+K40+L40+M40+N40+O40+P40</f>
        <v>1429065.52</v>
      </c>
      <c r="R40" s="33">
        <f>Q40</f>
        <v>1429065.52</v>
      </c>
      <c r="T40" s="96">
        <f>R40/5</f>
        <v>285813.10399999999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>
        <v>164598.48000000001</v>
      </c>
      <c r="H44" s="31">
        <v>26598.43</v>
      </c>
      <c r="I44" s="31">
        <v>68167.179999999993</v>
      </c>
      <c r="J44" s="31">
        <v>8255.64</v>
      </c>
      <c r="K44" s="31">
        <v>39655.660000000003</v>
      </c>
      <c r="L44" s="31">
        <v>18436.23</v>
      </c>
      <c r="M44" s="31">
        <v>62470.89</v>
      </c>
      <c r="N44" s="31">
        <v>120145.84</v>
      </c>
      <c r="O44" s="31">
        <v>17870.080000000002</v>
      </c>
      <c r="P44" s="31"/>
      <c r="Q44" s="33">
        <v>17870.080000000002</v>
      </c>
      <c r="R44" s="33">
        <f>Q44</f>
        <v>17870.080000000002</v>
      </c>
      <c r="T44" s="96">
        <f>R44/5</f>
        <v>3574.0160000000005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</v>
      </c>
      <c r="F47" s="67">
        <f t="shared" ref="F47:P47" si="0">SUM(F10:F42)</f>
        <v>12826793.869999999</v>
      </c>
      <c r="G47" s="67">
        <f>SUM(G10:G42)</f>
        <v>15098359.48</v>
      </c>
      <c r="H47" s="67">
        <f t="shared" si="0"/>
        <v>27485636.619999997</v>
      </c>
      <c r="I47" s="67">
        <f>SUM(I10:I44)</f>
        <v>16523813.76</v>
      </c>
      <c r="J47" s="67">
        <f t="shared" si="0"/>
        <v>15992336.619999999</v>
      </c>
      <c r="K47" s="67">
        <f t="shared" si="0"/>
        <v>18599704.699999999</v>
      </c>
      <c r="L47" s="67">
        <f t="shared" si="0"/>
        <v>20181938.010000002</v>
      </c>
      <c r="M47" s="67">
        <f t="shared" si="0"/>
        <v>27062283.150000002</v>
      </c>
      <c r="N47" s="67">
        <f t="shared" si="0"/>
        <v>17105349.440000001</v>
      </c>
      <c r="O47" s="67">
        <f t="shared" si="0"/>
        <v>17804674.059999999</v>
      </c>
      <c r="P47" s="67">
        <f t="shared" si="0"/>
        <v>0</v>
      </c>
      <c r="Q47" s="68">
        <f>SUM(Q10:Q44)</f>
        <v>208914192.86000001</v>
      </c>
      <c r="R47" s="68">
        <f>SUM(R10:R44)</f>
        <v>193783842.22000003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3961188.3200000022</v>
      </c>
      <c r="F48" s="19">
        <f t="shared" si="1"/>
        <v>3917459.7300000004</v>
      </c>
      <c r="G48" s="19">
        <f t="shared" si="1"/>
        <v>4982770.3999999985</v>
      </c>
      <c r="H48" s="19">
        <f t="shared" si="1"/>
        <v>4314625.120000001</v>
      </c>
      <c r="I48" s="19">
        <f t="shared" si="1"/>
        <v>6238058.129999999</v>
      </c>
      <c r="J48" s="19">
        <f t="shared" si="1"/>
        <v>5767351.5999999978</v>
      </c>
      <c r="K48" s="19">
        <f t="shared" si="1"/>
        <v>7603922.3699999992</v>
      </c>
      <c r="L48" s="19">
        <f t="shared" si="1"/>
        <v>11425340.23</v>
      </c>
      <c r="M48" s="19">
        <f t="shared" si="1"/>
        <v>4566919.7400000021</v>
      </c>
      <c r="N48" s="19">
        <f t="shared" si="1"/>
        <v>5571196.2900000028</v>
      </c>
      <c r="O48" s="19">
        <f t="shared" si="1"/>
        <v>4223195.0799999982</v>
      </c>
      <c r="P48" s="19">
        <f t="shared" si="1"/>
        <v>0</v>
      </c>
      <c r="Q48" s="19">
        <f t="shared" si="1"/>
        <v>63203245.799999982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392.72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291</v>
      </c>
      <c r="N59" s="31">
        <v>0</v>
      </c>
      <c r="O59" s="31">
        <v>0</v>
      </c>
      <c r="P59" s="31"/>
      <c r="Q59" s="33">
        <f>E59+F59+G59+H59+I59+J59+K59+L59+M59+N59+O59+P59</f>
        <v>683.72</v>
      </c>
      <c r="R59" s="33">
        <f>Q59</f>
        <v>683.72</v>
      </c>
      <c r="T59" s="96">
        <f>R59/5</f>
        <v>136.744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30</v>
      </c>
      <c r="O61" s="31">
        <v>126.39</v>
      </c>
      <c r="P61" s="31"/>
      <c r="Q61" s="33">
        <f>E61+F61+G61+H61+I61+J61+K61+L61+M61+N61+O61+P61</f>
        <v>170.78</v>
      </c>
      <c r="R61" s="33">
        <f>Q61</f>
        <v>170.78</v>
      </c>
      <c r="T61" s="96">
        <f>R61/5</f>
        <v>34.155999999999999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/>
      <c r="Q63" s="103">
        <f>E63+F63+G63+H63+I63+J63+K63+L63+M63+N63+O63+P63</f>
        <v>0</v>
      </c>
      <c r="R63" s="103">
        <f>Q63</f>
        <v>0</v>
      </c>
      <c r="T63" s="96">
        <f>R63/5</f>
        <v>0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>
        <v>69134.759999999995</v>
      </c>
      <c r="H67" s="102">
        <v>69067.14</v>
      </c>
      <c r="I67" s="102">
        <v>0</v>
      </c>
      <c r="J67" s="102">
        <v>68950.67</v>
      </c>
      <c r="K67" s="102">
        <v>71173.78</v>
      </c>
      <c r="L67" s="102">
        <v>71065.100000000006</v>
      </c>
      <c r="M67" s="102">
        <v>76088.740000000005</v>
      </c>
      <c r="N67" s="102">
        <v>0</v>
      </c>
      <c r="O67" s="102">
        <v>0</v>
      </c>
      <c r="P67" s="102"/>
      <c r="Q67" s="103">
        <f>E67+F67+G67+H67+I67+J67+K67+L67+M67+N67+O67+P67</f>
        <v>561269.52999999991</v>
      </c>
      <c r="R67" s="103">
        <f>Q67</f>
        <v>561269.52999999991</v>
      </c>
      <c r="T67" s="96">
        <f>R67/5</f>
        <v>112253.90599999999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>
        <v>11609.93</v>
      </c>
      <c r="H69" s="102">
        <v>12603.99</v>
      </c>
      <c r="I69" s="102">
        <v>254.01</v>
      </c>
      <c r="J69" s="102">
        <v>11332</v>
      </c>
      <c r="K69" s="102">
        <v>11379.05</v>
      </c>
      <c r="L69" s="102">
        <v>12348.41</v>
      </c>
      <c r="M69" s="102">
        <v>11323.17</v>
      </c>
      <c r="N69" s="102">
        <v>0</v>
      </c>
      <c r="O69" s="102">
        <v>0</v>
      </c>
      <c r="P69" s="102"/>
      <c r="Q69" s="103">
        <f>E69+F69+G69+H69+I69+J69+K69+L69+M69+N69+O69+P69</f>
        <v>92371.53</v>
      </c>
      <c r="R69" s="103">
        <f>Q69</f>
        <v>92371.53</v>
      </c>
      <c r="T69" s="96">
        <f>R69/5</f>
        <v>18474.306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/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>
        <v>2051.9</v>
      </c>
      <c r="H75" s="34">
        <v>2102.5700000000002</v>
      </c>
      <c r="I75" s="34">
        <v>71729.88</v>
      </c>
      <c r="J75" s="34">
        <v>1846.02</v>
      </c>
      <c r="K75" s="34">
        <v>2063.14</v>
      </c>
      <c r="L75" s="34">
        <v>1169.2</v>
      </c>
      <c r="M75" s="34">
        <v>1131.94</v>
      </c>
      <c r="N75" s="34">
        <v>74890.7</v>
      </c>
      <c r="O75" s="34">
        <v>74634.429999999993</v>
      </c>
      <c r="P75" s="34"/>
      <c r="Q75" s="35">
        <f>E75+F75+G75+H75+I75+J75+K75+L75+M75+N75+O75+P75</f>
        <v>238244.83000000002</v>
      </c>
      <c r="R75" s="35">
        <f>Q75+Q105</f>
        <v>238244.83000000002</v>
      </c>
      <c r="T75" s="96">
        <f>R75/5</f>
        <v>47648.966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>
        <v>0</v>
      </c>
      <c r="H77" s="34">
        <v>0</v>
      </c>
      <c r="I77" s="34">
        <v>11249.64</v>
      </c>
      <c r="J77" s="34">
        <v>0</v>
      </c>
      <c r="K77" s="34">
        <v>0</v>
      </c>
      <c r="L77" s="34">
        <v>0</v>
      </c>
      <c r="M77" s="34">
        <v>0</v>
      </c>
      <c r="N77" s="34">
        <v>11254.54</v>
      </c>
      <c r="O77" s="34">
        <v>11259.44</v>
      </c>
      <c r="P77" s="34"/>
      <c r="Q77" s="35">
        <f>E77+F77+G77+H77+I77+J77+K77+L77+M77+N77+O77+P77</f>
        <v>33763.620000000003</v>
      </c>
      <c r="R77" s="35">
        <f>Q77</f>
        <v>33763.620000000003</v>
      </c>
      <c r="T77" s="96">
        <f>R77/5</f>
        <v>6752.7240000000002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83189.31</v>
      </c>
      <c r="H92" s="77">
        <f t="shared" si="3"/>
        <v>83773.700000000012</v>
      </c>
      <c r="I92" s="77">
        <f t="shared" si="3"/>
        <v>83233.53</v>
      </c>
      <c r="J92" s="77">
        <f t="shared" si="3"/>
        <v>82128.69</v>
      </c>
      <c r="K92" s="77">
        <f t="shared" si="3"/>
        <v>84615.97</v>
      </c>
      <c r="L92" s="77">
        <f t="shared" si="3"/>
        <v>84582.71</v>
      </c>
      <c r="M92" s="77">
        <f t="shared" si="3"/>
        <v>88834.85</v>
      </c>
      <c r="N92" s="77">
        <f t="shared" si="3"/>
        <v>86175.239999999991</v>
      </c>
      <c r="O92" s="77">
        <f>SUM(O57:O89)</f>
        <v>86020.26</v>
      </c>
      <c r="P92" s="77">
        <f t="shared" si="3"/>
        <v>0</v>
      </c>
      <c r="Q92" s="68">
        <f t="shared" si="3"/>
        <v>926504.00999999989</v>
      </c>
      <c r="R92" s="68">
        <f t="shared" si="3"/>
        <v>926504.00999999989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20365333.100000001</v>
      </c>
      <c r="F93" s="95">
        <f t="shared" si="4"/>
        <v>12909010.77</v>
      </c>
      <c r="G93" s="95">
        <f t="shared" si="4"/>
        <v>15181548.790000001</v>
      </c>
      <c r="H93" s="95">
        <f t="shared" si="4"/>
        <v>27569410.319999997</v>
      </c>
      <c r="I93" s="95">
        <f t="shared" si="4"/>
        <v>16607047.289999999</v>
      </c>
      <c r="J93" s="95">
        <f t="shared" si="4"/>
        <v>16074465.309999999</v>
      </c>
      <c r="K93" s="95">
        <f t="shared" si="4"/>
        <v>18684320.669999998</v>
      </c>
      <c r="L93" s="95">
        <f t="shared" si="4"/>
        <v>20266520.720000003</v>
      </c>
      <c r="M93" s="95">
        <f t="shared" si="4"/>
        <v>27151118.000000004</v>
      </c>
      <c r="N93" s="95">
        <f t="shared" si="4"/>
        <v>17191524.68</v>
      </c>
      <c r="O93" s="95">
        <f t="shared" si="4"/>
        <v>17890694.32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-115.09</v>
      </c>
      <c r="G97" s="34">
        <v>0</v>
      </c>
      <c r="H97" s="34">
        <v>-74.47</v>
      </c>
      <c r="I97" s="34">
        <v>-149.68</v>
      </c>
      <c r="J97" s="34">
        <v>0</v>
      </c>
      <c r="K97" s="34">
        <v>0</v>
      </c>
      <c r="L97" s="34">
        <v>-14.38</v>
      </c>
      <c r="M97" s="34">
        <v>-14.38</v>
      </c>
      <c r="N97" s="34">
        <v>0</v>
      </c>
      <c r="O97" s="34">
        <v>0</v>
      </c>
      <c r="P97" s="34"/>
      <c r="Q97" s="35">
        <f>E97+F97+G97+H97+I97+J97+K97+L97+M97+N97+O97+P97</f>
        <v>-483.09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>
        <v>-9.6</v>
      </c>
      <c r="H99" s="34">
        <v>-1100.52</v>
      </c>
      <c r="I99" s="34">
        <v>0</v>
      </c>
      <c r="J99" s="34">
        <v>-9.6</v>
      </c>
      <c r="K99" s="34">
        <v>0</v>
      </c>
      <c r="L99" s="34">
        <v>0</v>
      </c>
      <c r="M99" s="34">
        <v>-67.180000000000007</v>
      </c>
      <c r="N99" s="34">
        <v>-694.23</v>
      </c>
      <c r="O99" s="34">
        <v>0</v>
      </c>
      <c r="P99" s="34"/>
      <c r="Q99" s="35">
        <f>SUM(E99:P99)</f>
        <v>-1909.91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>
        <v>-1161763.77</v>
      </c>
      <c r="H107" s="34">
        <v>-926014.52</v>
      </c>
      <c r="I107" s="34">
        <v>-1298142.47</v>
      </c>
      <c r="J107" s="34">
        <v>-1460460.79</v>
      </c>
      <c r="K107" s="34">
        <v>-2028340.31</v>
      </c>
      <c r="L107" s="34">
        <v>-3095370.68</v>
      </c>
      <c r="M107" s="34">
        <v>-1060372.1599999999</v>
      </c>
      <c r="N107" s="34">
        <v>-1361752.4</v>
      </c>
      <c r="O107" s="34">
        <v>-910470.36</v>
      </c>
      <c r="P107" s="34"/>
      <c r="Q107" s="35">
        <f>E107+F107+G107+H107+I107+J107+K107+L107+M107+N107+O107+P107</f>
        <v>-15127957.640000001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/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-876181.82</v>
      </c>
      <c r="G118" s="77">
        <f t="shared" si="5"/>
        <v>-1161773.3700000001</v>
      </c>
      <c r="H118" s="77">
        <f t="shared" si="5"/>
        <v>-927189.51</v>
      </c>
      <c r="I118" s="77">
        <f>SUM(I97:I115)</f>
        <v>-1298292.1499999999</v>
      </c>
      <c r="J118" s="77">
        <f>SUM(J97:J115)</f>
        <v>-1460470.3900000001</v>
      </c>
      <c r="K118" s="77">
        <f t="shared" si="5"/>
        <v>-2028340.31</v>
      </c>
      <c r="L118" s="77">
        <f t="shared" si="5"/>
        <v>-3095385.06</v>
      </c>
      <c r="M118" s="77">
        <f t="shared" si="5"/>
        <v>-1060453.72</v>
      </c>
      <c r="N118" s="77">
        <f t="shared" si="5"/>
        <v>-1362446.63</v>
      </c>
      <c r="O118" s="77">
        <f t="shared" si="5"/>
        <v>-910470.36</v>
      </c>
      <c r="P118" s="77">
        <f t="shared" si="5"/>
        <v>0</v>
      </c>
      <c r="Q118" s="78">
        <f>SUM(Q97:Q115)</f>
        <v>-15130350.640000001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>E47+E53+E92+E118</f>
        <v>19415985.780000001</v>
      </c>
      <c r="F120" s="83">
        <f t="shared" ref="F120:M120" si="6">F47+F53+F92+F118</f>
        <v>12032828.949999999</v>
      </c>
      <c r="G120" s="83">
        <f t="shared" si="6"/>
        <v>14019775.420000002</v>
      </c>
      <c r="H120" s="83">
        <f t="shared" si="6"/>
        <v>26642220.809999995</v>
      </c>
      <c r="I120" s="83">
        <f t="shared" si="6"/>
        <v>15308755.139999999</v>
      </c>
      <c r="J120" s="83">
        <f t="shared" si="6"/>
        <v>14613994.919999998</v>
      </c>
      <c r="K120" s="83">
        <f t="shared" si="6"/>
        <v>16655980.359999998</v>
      </c>
      <c r="L120" s="83">
        <f t="shared" si="6"/>
        <v>17171135.660000004</v>
      </c>
      <c r="M120" s="83">
        <f t="shared" si="6"/>
        <v>26090664.280000005</v>
      </c>
      <c r="N120" s="83">
        <f>N47+N53+N92+N118</f>
        <v>15829078.050000001</v>
      </c>
      <c r="O120" s="83">
        <f>O47+O92+O118</f>
        <v>16980223.960000001</v>
      </c>
      <c r="P120" s="83">
        <f>P47+P92+P118</f>
        <v>0</v>
      </c>
      <c r="Q120" s="84">
        <f>Q47+Q53+Q92+Q118</f>
        <v>194710346.23000002</v>
      </c>
      <c r="R120" s="84">
        <f>R47+R53+R92+R118</f>
        <v>194710346.23000002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194710346.22999999</v>
      </c>
      <c r="R122" s="84">
        <f>Q122</f>
        <v>194710346.22999999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2023-01-10T16:32:40Z</cp:lastPrinted>
  <dcterms:created xsi:type="dcterms:W3CDTF">2014-01-20T18:22:18Z</dcterms:created>
  <dcterms:modified xsi:type="dcterms:W3CDTF">2023-02-01T20:28:19Z</dcterms:modified>
</cp:coreProperties>
</file>