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CD1956D3-8F1B-474D-BB9A-0DE823EE15B9}" xr6:coauthVersionLast="47" xr6:coauthVersionMax="47" xr10:uidLastSave="{00000000-0000-0000-0000-000000000000}"/>
  <bookViews>
    <workbookView xWindow="-120" yWindow="-120" windowWidth="20730" windowHeight="11040"/>
  </bookViews>
  <sheets>
    <sheet name="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4" l="1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30" i="4"/>
  <c r="I29" i="4" s="1"/>
  <c r="I28" i="4" s="1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 s="1"/>
  <c r="I8" i="4" s="1"/>
  <c r="I33" i="4" s="1"/>
  <c r="I11" i="4"/>
  <c r="I12" i="4"/>
  <c r="I13" i="4"/>
  <c r="I10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 s="1"/>
  <c r="E9" i="4"/>
  <c r="N29" i="4"/>
  <c r="N28" i="4" s="1"/>
  <c r="L29" i="4"/>
  <c r="L28" i="4"/>
  <c r="J29" i="4"/>
  <c r="F29" i="4"/>
  <c r="F28" i="4" s="1"/>
  <c r="G29" i="4"/>
  <c r="D29" i="4"/>
  <c r="D28" i="4"/>
  <c r="F14" i="4"/>
  <c r="D14" i="4"/>
  <c r="D9" i="4"/>
  <c r="D8" i="4"/>
  <c r="D33" i="4" s="1"/>
  <c r="F9" i="4"/>
  <c r="F8" i="4" s="1"/>
  <c r="F33" i="4" s="1"/>
  <c r="N14" i="4"/>
  <c r="N8" i="4" s="1"/>
  <c r="N9" i="4"/>
  <c r="L14" i="4"/>
  <c r="L9" i="4"/>
  <c r="L8" i="4" s="1"/>
  <c r="J14" i="4"/>
  <c r="K14" i="4" s="1"/>
  <c r="J9" i="4"/>
  <c r="G14" i="4"/>
  <c r="H14" i="4" s="1"/>
  <c r="G9" i="4"/>
  <c r="E14" i="4"/>
  <c r="M14" i="4" s="1"/>
  <c r="G28" i="4"/>
  <c r="J28" i="4"/>
  <c r="K28" i="4" s="1"/>
  <c r="K9" i="4"/>
  <c r="G8" i="4"/>
  <c r="G33" i="4" s="1"/>
  <c r="I9" i="4"/>
  <c r="H9" i="4"/>
  <c r="M9" i="4"/>
  <c r="L33" i="4" l="1"/>
  <c r="N33" i="4"/>
  <c r="H28" i="4"/>
  <c r="M28" i="4"/>
  <c r="E8" i="4"/>
  <c r="E33" i="4" s="1"/>
  <c r="H33" i="4" s="1"/>
  <c r="H29" i="4"/>
  <c r="M29" i="4"/>
  <c r="K29" i="4"/>
  <c r="J8" i="4"/>
  <c r="J33" i="4" l="1"/>
  <c r="K33" i="4" s="1"/>
  <c r="K8" i="4"/>
  <c r="M33" i="4"/>
  <c r="H8" i="4"/>
  <c r="M8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<sst xmlns="http://schemas.openxmlformats.org/spreadsheetml/2006/main" count="54" uniqueCount="46">
  <si>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</si>
  <si>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</si>
  <si>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</si>
  <si>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</si>
  <si>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</si>
  <si>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</si>
  <si>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</si>
  <si>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</si>
  <si>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</si>
  <si>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</si>
  <si>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</si>
  <si>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</si>
  <si>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</si>
  <si>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</si>
  <si>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</si>
  <si>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</si>
  <si>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</si>
  <si>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</si>
  <si>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</si>
  <si>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</si>
  <si>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</si>
  <si>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</si>
  <si>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</si>
  <si>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</si>
  <si>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</si>
  <si>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</si>
  <si>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</si>
  <si>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</si>
  <si>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</si>
  <si>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</si>
  <si>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</si>
  <si>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</si>
  <si>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</si>
  <si>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</si>
  <si>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</si>
  <si>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</si>
  <si>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</si>
  <si>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</si>
  <si>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</si>
  <si>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</si>
  <si>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</si>
  <si>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</si>
  <si>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</si>
  <si>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</si>
  <si>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</si>
  <si>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OUTUBRO/2022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</si>
</sst>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93F2FC53-8F79-341F-B69B-55EB67B2B4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301F46DE-C9BC-0ECB-1E35-0725765398E5}"/>
            </a:ext>
          </a:extLst>
        </xdr:cNvPr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55" name="Imagem 4">
          <a:extLst>
            <a:ext uri="{FF2B5EF4-FFF2-40B4-BE49-F238E27FC236}">
              <a16:creationId xmlns:a16="http://schemas.microsoft.com/office/drawing/2014/main" id="{078B7EBA-93D3-43FD-9FB8-210FD9DA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N26" sqref="N26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162934751</v>
      </c>
      <c r="E8" s="29">
        <f>E9+E14</f>
        <v>171236751</v>
      </c>
      <c r="F8" s="29">
        <f>F9+F14</f>
        <v>2772438.75</v>
      </c>
      <c r="G8" s="29">
        <f>G9+G14</f>
        <v>108756049.54999998</v>
      </c>
      <c r="H8" s="42">
        <f>ROUND(G8/E8,3)*1</f>
        <v>0.63500000000000001</v>
      </c>
      <c r="I8" s="29">
        <f>I9+I14</f>
        <v>59708262.70000001</v>
      </c>
      <c r="J8" s="29">
        <f>J9+J14</f>
        <v>84811452.090000004</v>
      </c>
      <c r="K8" s="44">
        <f>ROUND(J8/E8,3)*1</f>
        <v>0.495</v>
      </c>
      <c r="L8" s="29">
        <f>L9+L14</f>
        <v>79046183.730000004</v>
      </c>
      <c r="M8" s="44">
        <f>ROUND(L8/E8,3)*1</f>
        <v>0.46200000000000002</v>
      </c>
      <c r="N8" s="29">
        <f>N9+N14</f>
        <v>11115802.970000001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61400252</v>
      </c>
      <c r="E9" s="30">
        <f>SUM(E10:E13)</f>
        <v>69702252</v>
      </c>
      <c r="F9" s="30">
        <f>SUM(F10:F13)</f>
        <v>0</v>
      </c>
      <c r="G9" s="30">
        <f>SUM(G10:G13)</f>
        <v>52147227.289999999</v>
      </c>
      <c r="H9" s="43">
        <f>ROUND(G9/E9,3)*1</f>
        <v>0.748</v>
      </c>
      <c r="I9" s="30">
        <f>SUM(I10:I13)</f>
        <v>17555024.710000001</v>
      </c>
      <c r="J9" s="30">
        <f>SUM(J10:J13)</f>
        <v>52141118.920000002</v>
      </c>
      <c r="K9" s="43">
        <f>ROUND(J9/E9,3)*1</f>
        <v>0.748</v>
      </c>
      <c r="L9" s="30">
        <f>SUM(L10:L13)</f>
        <v>48173855.280000001</v>
      </c>
      <c r="M9" s="46">
        <f>ROUND(L9/E9,3)*1</f>
        <v>0.69099999999999995</v>
      </c>
      <c r="N9" s="30">
        <f>SUM(N10:N13)</f>
        <v>3809802.5100000002</v>
      </c>
    </row>
    <row r="10" spans="1:14" ht="20.100000000000001" customHeight="1" x14ac:dyDescent="0.2">
      <c r="A10" s="15"/>
      <c r="B10" s="19"/>
      <c r="C10" s="20" t="s">
        <v>12</v>
      </c>
      <c r="D10" s="31">
        <v>172963</v>
      </c>
      <c r="E10" s="31">
        <v>254350</v>
      </c>
      <c r="F10" s="31">
        <v>0</v>
      </c>
      <c r="G10" s="32">
        <v>191912.1</v>
      </c>
      <c r="H10" s="40">
        <f>ROUND(G10/E10,3)*1</f>
        <v>0.755</v>
      </c>
      <c r="I10" s="33">
        <f>E10-G10-F10</f>
        <v>62437.899999999994</v>
      </c>
      <c r="J10" s="34">
        <v>191912.1</v>
      </c>
      <c r="K10" s="45">
        <f>ROUND(J10/E10,3)*1</f>
        <v>0.755</v>
      </c>
      <c r="L10" s="35">
        <v>172332.61</v>
      </c>
      <c r="M10" s="48">
        <f>ROUND(L10/E10,3)*1</f>
        <v>0.67800000000000005</v>
      </c>
      <c r="N10" s="36">
        <v>5693.63</v>
      </c>
    </row>
    <row r="11" spans="1:14" ht="20.100000000000001" customHeight="1" x14ac:dyDescent="0.2">
      <c r="A11" s="15"/>
      <c r="B11" s="19"/>
      <c r="C11" s="20" t="s">
        <v>13</v>
      </c>
      <c r="D11" s="31">
        <v>46406059</v>
      </c>
      <c r="E11" s="31">
        <v>53084281</v>
      </c>
      <c r="F11" s="31">
        <v>0</v>
      </c>
      <c r="G11" s="32">
        <v>39847539.640000001</v>
      </c>
      <c r="H11" s="40">
        <f t="shared" ref="H11:H27" si="0">ROUND(G11/E11,3)*1</f>
        <v>0.751</v>
      </c>
      <c r="I11" s="33">
        <f t="shared" ref="I11:I27" si="1">E11-G11-F11</f>
        <v>13236741.359999999</v>
      </c>
      <c r="J11" s="34">
        <v>39847539.640000001</v>
      </c>
      <c r="K11" s="45">
        <f t="shared" ref="K11:K27" si="2">ROUND(J11/E11,3)*1</f>
        <v>0.751</v>
      </c>
      <c r="L11" s="35">
        <v>37092938.039999999</v>
      </c>
      <c r="M11" s="48">
        <f t="shared" ref="M11:M27" si="3">ROUND(L11/E11,3)*1</f>
        <v>0.69899999999999995</v>
      </c>
      <c r="N11" s="36">
        <v>2570664.9500000002</v>
      </c>
    </row>
    <row r="12" spans="1:14" ht="20.100000000000001" customHeight="1" x14ac:dyDescent="0.2">
      <c r="A12" s="15"/>
      <c r="B12" s="19"/>
      <c r="C12" s="20" t="s">
        <v>14</v>
      </c>
      <c r="D12" s="31">
        <v>14562649</v>
      </c>
      <c r="E12" s="31">
        <v>16105040</v>
      </c>
      <c r="F12" s="31">
        <v>0</v>
      </c>
      <c r="G12" s="32">
        <v>12056868.01</v>
      </c>
      <c r="H12" s="40">
        <f t="shared" si="0"/>
        <v>0.749</v>
      </c>
      <c r="I12" s="33">
        <f t="shared" si="1"/>
        <v>4048171.99</v>
      </c>
      <c r="J12" s="37">
        <v>12050759.640000001</v>
      </c>
      <c r="K12" s="45">
        <f t="shared" si="2"/>
        <v>0.748</v>
      </c>
      <c r="L12" s="38">
        <v>10863834.890000001</v>
      </c>
      <c r="M12" s="48">
        <f t="shared" si="3"/>
        <v>0.67500000000000004</v>
      </c>
      <c r="N12" s="33">
        <v>1229830.24</v>
      </c>
    </row>
    <row r="13" spans="1:14" ht="20.100000000000001" customHeight="1" x14ac:dyDescent="0.2">
      <c r="A13" s="15"/>
      <c r="B13" s="21"/>
      <c r="C13" s="20" t="s">
        <v>36</v>
      </c>
      <c r="D13" s="31">
        <v>258581</v>
      </c>
      <c r="E13" s="31">
        <v>258581</v>
      </c>
      <c r="F13" s="31">
        <v>0</v>
      </c>
      <c r="G13" s="32">
        <v>50907.54</v>
      </c>
      <c r="H13" s="40">
        <f t="shared" si="0"/>
        <v>0.19700000000000001</v>
      </c>
      <c r="I13" s="33">
        <f t="shared" si="1"/>
        <v>207673.46</v>
      </c>
      <c r="J13" s="37">
        <v>50907.54</v>
      </c>
      <c r="K13" s="45">
        <f t="shared" si="2"/>
        <v>0.19700000000000001</v>
      </c>
      <c r="L13" s="38">
        <v>44749.74</v>
      </c>
      <c r="M13" s="48">
        <f t="shared" si="3"/>
        <v>0.17299999999999999</v>
      </c>
      <c r="N13" s="33">
        <v>3613.69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101534499</v>
      </c>
      <c r="E14" s="30">
        <f>SUM(E15:E27)</f>
        <v>101534499</v>
      </c>
      <c r="F14" s="30">
        <f>SUM(F15:F27)</f>
        <v>2772438.75</v>
      </c>
      <c r="G14" s="30">
        <f>SUM(G15:G27)</f>
        <v>56608822.25999999</v>
      </c>
      <c r="H14" s="43">
        <f>ROUND(G14/E14,3)*1</f>
        <v>0.55800000000000005</v>
      </c>
      <c r="I14" s="30">
        <f>SUM(I15:I27)</f>
        <v>42153237.99000001</v>
      </c>
      <c r="J14" s="30">
        <f>SUM(J15:J27)</f>
        <v>32670333.170000002</v>
      </c>
      <c r="K14" s="43">
        <f>ROUND(J14/E14,3)*1</f>
        <v>0.32200000000000001</v>
      </c>
      <c r="L14" s="30">
        <f>SUM(L15:L27)</f>
        <v>30872328.450000003</v>
      </c>
      <c r="M14" s="46">
        <f>ROUND(L14/E14,3)*1</f>
        <v>0.30399999999999999</v>
      </c>
      <c r="N14" s="30">
        <f>SUM(N15:N27)</f>
        <v>7306000.46</v>
      </c>
    </row>
    <row r="15" spans="1:14" ht="20.100000000000001" customHeight="1" x14ac:dyDescent="0.2">
      <c r="A15" s="15"/>
      <c r="B15" s="19"/>
      <c r="C15" s="20" t="s">
        <v>16</v>
      </c>
      <c r="D15" s="31">
        <v>5000000</v>
      </c>
      <c r="E15" s="31">
        <v>5000000</v>
      </c>
      <c r="F15" s="31">
        <v>0</v>
      </c>
      <c r="G15" s="32">
        <v>718215.18</v>
      </c>
      <c r="H15" s="40">
        <f t="shared" si="0"/>
        <v>0.14399999999999999</v>
      </c>
      <c r="I15" s="33">
        <f t="shared" si="1"/>
        <v>4281784.82</v>
      </c>
      <c r="J15" s="37">
        <v>718215.18</v>
      </c>
      <c r="K15" s="45">
        <f t="shared" si="2"/>
        <v>0.14399999999999999</v>
      </c>
      <c r="L15" s="38">
        <v>718215.18</v>
      </c>
      <c r="M15" s="48">
        <f t="shared" si="3"/>
        <v>0.14399999999999999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400000</v>
      </c>
      <c r="E16" s="31">
        <v>400000</v>
      </c>
      <c r="F16" s="31">
        <v>0</v>
      </c>
      <c r="G16" s="32">
        <v>218136.94</v>
      </c>
      <c r="H16" s="40">
        <f t="shared" si="0"/>
        <v>0.54500000000000004</v>
      </c>
      <c r="I16" s="33">
        <f t="shared" si="1"/>
        <v>181863.06</v>
      </c>
      <c r="J16" s="37">
        <v>218136.94</v>
      </c>
      <c r="K16" s="45">
        <f t="shared" si="2"/>
        <v>0.54500000000000004</v>
      </c>
      <c r="L16" s="38">
        <v>191551.19</v>
      </c>
      <c r="M16" s="48">
        <f t="shared" si="3"/>
        <v>0.47899999999999998</v>
      </c>
      <c r="N16" s="33">
        <v>18894.12</v>
      </c>
    </row>
    <row r="17" spans="1:14" ht="20.100000000000001" customHeight="1" x14ac:dyDescent="0.2">
      <c r="A17" s="15"/>
      <c r="B17" s="19"/>
      <c r="C17" s="20" t="s">
        <v>18</v>
      </c>
      <c r="D17" s="31">
        <v>2448000</v>
      </c>
      <c r="E17" s="31">
        <v>2448000</v>
      </c>
      <c r="F17" s="31">
        <v>0</v>
      </c>
      <c r="G17" s="32">
        <v>799926.56</v>
      </c>
      <c r="H17" s="40">
        <f t="shared" si="0"/>
        <v>0.32700000000000001</v>
      </c>
      <c r="I17" s="33">
        <f t="shared" si="1"/>
        <v>1648073.44</v>
      </c>
      <c r="J17" s="37">
        <v>796301.12</v>
      </c>
      <c r="K17" s="45">
        <f t="shared" si="2"/>
        <v>0.32500000000000001</v>
      </c>
      <c r="L17" s="38">
        <v>796301.12</v>
      </c>
      <c r="M17" s="48">
        <f t="shared" si="3"/>
        <v>0.32500000000000001</v>
      </c>
      <c r="N17" s="33">
        <v>10942.6</v>
      </c>
    </row>
    <row r="18" spans="1:14" ht="20.100000000000001" customHeight="1" x14ac:dyDescent="0.2">
      <c r="A18" s="15"/>
      <c r="B18" s="19"/>
      <c r="C18" s="20" t="s">
        <v>19</v>
      </c>
      <c r="D18" s="31">
        <v>327000</v>
      </c>
      <c r="E18" s="31">
        <v>327000</v>
      </c>
      <c r="F18" s="31">
        <v>11828.57</v>
      </c>
      <c r="G18" s="32">
        <v>234836.05</v>
      </c>
      <c r="H18" s="40">
        <f t="shared" si="0"/>
        <v>0.71799999999999997</v>
      </c>
      <c r="I18" s="33">
        <f t="shared" si="1"/>
        <v>80335.38</v>
      </c>
      <c r="J18" s="37">
        <v>194581.75</v>
      </c>
      <c r="K18" s="45">
        <f t="shared" si="2"/>
        <v>0.59499999999999997</v>
      </c>
      <c r="L18" s="38">
        <v>194581.75</v>
      </c>
      <c r="M18" s="48">
        <f t="shared" si="3"/>
        <v>0.59499999999999997</v>
      </c>
      <c r="N18" s="33">
        <v>31518.720000000001</v>
      </c>
    </row>
    <row r="19" spans="1:14" ht="20.100000000000001" customHeight="1" x14ac:dyDescent="0.2">
      <c r="A19" s="15"/>
      <c r="B19" s="19"/>
      <c r="C19" s="20" t="s">
        <v>20</v>
      </c>
      <c r="D19" s="31">
        <v>3498000</v>
      </c>
      <c r="E19" s="31">
        <v>4098000</v>
      </c>
      <c r="F19" s="31">
        <v>0</v>
      </c>
      <c r="G19" s="32">
        <v>3893037.38</v>
      </c>
      <c r="H19" s="40">
        <f t="shared" si="0"/>
        <v>0.95</v>
      </c>
      <c r="I19" s="33">
        <f t="shared" si="1"/>
        <v>204962.62000000011</v>
      </c>
      <c r="J19" s="37">
        <v>2410523.58</v>
      </c>
      <c r="K19" s="45">
        <f t="shared" si="2"/>
        <v>0.58799999999999997</v>
      </c>
      <c r="L19" s="38">
        <v>2157612.06</v>
      </c>
      <c r="M19" s="48">
        <f t="shared" si="3"/>
        <v>0.52700000000000002</v>
      </c>
      <c r="N19" s="33">
        <v>471972.87</v>
      </c>
    </row>
    <row r="20" spans="1:14" ht="20.100000000000001" customHeight="1" x14ac:dyDescent="0.2">
      <c r="A20" s="15"/>
      <c r="B20" s="19"/>
      <c r="C20" s="20" t="s">
        <v>21</v>
      </c>
      <c r="D20" s="31">
        <v>3064000</v>
      </c>
      <c r="E20" s="31">
        <v>3084000</v>
      </c>
      <c r="F20" s="31">
        <v>0</v>
      </c>
      <c r="G20" s="32">
        <v>253600.32</v>
      </c>
      <c r="H20" s="40">
        <f t="shared" si="0"/>
        <v>8.2000000000000003E-2</v>
      </c>
      <c r="I20" s="33">
        <f t="shared" si="1"/>
        <v>2830399.68</v>
      </c>
      <c r="J20" s="37">
        <v>167185.35999999999</v>
      </c>
      <c r="K20" s="45">
        <f t="shared" si="2"/>
        <v>5.3999999999999999E-2</v>
      </c>
      <c r="L20" s="38">
        <v>167185.35999999999</v>
      </c>
      <c r="M20" s="48">
        <f t="shared" si="3"/>
        <v>5.3999999999999999E-2</v>
      </c>
      <c r="N20" s="33">
        <v>3056.78</v>
      </c>
    </row>
    <row r="21" spans="1:14" ht="20.100000000000001" customHeight="1" x14ac:dyDescent="0.2">
      <c r="A21" s="15"/>
      <c r="B21" s="19"/>
      <c r="C21" s="20" t="s">
        <v>33</v>
      </c>
      <c r="D21" s="31">
        <v>4406000</v>
      </c>
      <c r="E21" s="31">
        <v>4406000</v>
      </c>
      <c r="F21" s="31">
        <v>0</v>
      </c>
      <c r="G21" s="32">
        <v>4176808.79</v>
      </c>
      <c r="H21" s="40">
        <f t="shared" si="0"/>
        <v>0.94799999999999995</v>
      </c>
      <c r="I21" s="33">
        <f t="shared" si="1"/>
        <v>229191.20999999996</v>
      </c>
      <c r="J21" s="37">
        <v>3244882.38</v>
      </c>
      <c r="K21" s="45">
        <f t="shared" si="2"/>
        <v>0.73599999999999999</v>
      </c>
      <c r="L21" s="38">
        <v>2903981.19</v>
      </c>
      <c r="M21" s="48">
        <f t="shared" si="3"/>
        <v>0.65900000000000003</v>
      </c>
      <c r="N21" s="33">
        <v>636630.88</v>
      </c>
    </row>
    <row r="22" spans="1:14" ht="20.100000000000001" customHeight="1" x14ac:dyDescent="0.2">
      <c r="A22" s="15"/>
      <c r="B22" s="19"/>
      <c r="C22" s="20" t="s">
        <v>34</v>
      </c>
      <c r="D22" s="31">
        <v>56133450</v>
      </c>
      <c r="E22" s="31">
        <v>55473450</v>
      </c>
      <c r="F22" s="31">
        <v>2389450.87</v>
      </c>
      <c r="G22" s="32">
        <v>22715902.84</v>
      </c>
      <c r="H22" s="40">
        <f t="shared" si="0"/>
        <v>0.40899999999999997</v>
      </c>
      <c r="I22" s="33">
        <f t="shared" si="1"/>
        <v>30368096.289999999</v>
      </c>
      <c r="J22" s="37">
        <v>11879425.279999999</v>
      </c>
      <c r="K22" s="45">
        <f t="shared" si="2"/>
        <v>0.214</v>
      </c>
      <c r="L22" s="38">
        <v>11056649.380000001</v>
      </c>
      <c r="M22" s="48">
        <f t="shared" si="3"/>
        <v>0.19900000000000001</v>
      </c>
      <c r="N22" s="33">
        <v>1443750.92</v>
      </c>
    </row>
    <row r="23" spans="1:14" ht="20.100000000000001" customHeight="1" x14ac:dyDescent="0.2">
      <c r="A23" s="15"/>
      <c r="B23" s="19"/>
      <c r="C23" s="20" t="s">
        <v>39</v>
      </c>
      <c r="D23" s="31">
        <v>24038446</v>
      </c>
      <c r="E23" s="31">
        <v>24038446</v>
      </c>
      <c r="F23" s="31">
        <v>295857.67</v>
      </c>
      <c r="G23" s="32">
        <v>21776256.469999999</v>
      </c>
      <c r="H23" s="40">
        <f t="shared" si="0"/>
        <v>0.90600000000000003</v>
      </c>
      <c r="I23" s="33">
        <f t="shared" si="1"/>
        <v>1966331.8600000013</v>
      </c>
      <c r="J23" s="37">
        <v>11934432.300000001</v>
      </c>
      <c r="K23" s="45">
        <f t="shared" si="2"/>
        <v>0.496</v>
      </c>
      <c r="L23" s="38">
        <v>11652149.76</v>
      </c>
      <c r="M23" s="48">
        <f t="shared" si="3"/>
        <v>0.48499999999999999</v>
      </c>
      <c r="N23" s="33">
        <v>4536597.47</v>
      </c>
    </row>
    <row r="24" spans="1:14" ht="20.100000000000001" customHeight="1" x14ac:dyDescent="0.2">
      <c r="A24" s="15"/>
      <c r="B24" s="19"/>
      <c r="C24" s="20" t="s">
        <v>22</v>
      </c>
      <c r="D24" s="31">
        <v>614003</v>
      </c>
      <c r="E24" s="31">
        <v>614003</v>
      </c>
      <c r="F24" s="31">
        <v>0</v>
      </c>
      <c r="G24" s="32">
        <v>350517.44</v>
      </c>
      <c r="H24" s="40">
        <f t="shared" si="0"/>
        <v>0.57099999999999995</v>
      </c>
      <c r="I24" s="33">
        <f t="shared" si="1"/>
        <v>263485.56</v>
      </c>
      <c r="J24" s="37">
        <v>350517.44</v>
      </c>
      <c r="K24" s="45">
        <f t="shared" si="2"/>
        <v>0.57099999999999995</v>
      </c>
      <c r="L24" s="38">
        <v>314125.89</v>
      </c>
      <c r="M24" s="48">
        <f t="shared" si="3"/>
        <v>0.51200000000000001</v>
      </c>
      <c r="N24" s="33">
        <v>64873.48</v>
      </c>
    </row>
    <row r="25" spans="1:14" ht="20.100000000000001" customHeight="1" x14ac:dyDescent="0.2">
      <c r="A25" s="15"/>
      <c r="B25" s="19"/>
      <c r="C25" s="20" t="s">
        <v>23</v>
      </c>
      <c r="D25" s="31">
        <v>1553000</v>
      </c>
      <c r="E25" s="31">
        <v>1553000</v>
      </c>
      <c r="F25" s="31">
        <v>75301.64</v>
      </c>
      <c r="G25" s="32">
        <v>1400828.94</v>
      </c>
      <c r="H25" s="40">
        <f t="shared" si="0"/>
        <v>0.90200000000000002</v>
      </c>
      <c r="I25" s="33">
        <f t="shared" si="1"/>
        <v>76869.420000000056</v>
      </c>
      <c r="J25" s="37">
        <v>689466.32</v>
      </c>
      <c r="K25" s="45">
        <f t="shared" si="2"/>
        <v>0.44400000000000001</v>
      </c>
      <c r="L25" s="38">
        <v>654052.98</v>
      </c>
      <c r="M25" s="48">
        <f t="shared" si="3"/>
        <v>0.42099999999999999</v>
      </c>
      <c r="N25" s="33">
        <v>80378.66</v>
      </c>
    </row>
    <row r="26" spans="1:14" ht="20.100000000000001" customHeight="1" x14ac:dyDescent="0.2">
      <c r="A26" s="15"/>
      <c r="B26" s="19"/>
      <c r="C26" s="20" t="s">
        <v>37</v>
      </c>
      <c r="D26" s="31">
        <v>18000</v>
      </c>
      <c r="E26" s="31">
        <v>38000</v>
      </c>
      <c r="F26" s="31">
        <v>0</v>
      </c>
      <c r="G26" s="32">
        <v>32249.439999999999</v>
      </c>
      <c r="H26" s="40">
        <f t="shared" si="0"/>
        <v>0.84899999999999998</v>
      </c>
      <c r="I26" s="33">
        <f t="shared" si="1"/>
        <v>5750.5600000000013</v>
      </c>
      <c r="J26" s="37">
        <v>31412.91</v>
      </c>
      <c r="K26" s="45">
        <f t="shared" si="2"/>
        <v>0.82699999999999996</v>
      </c>
      <c r="L26" s="38">
        <v>31412.91</v>
      </c>
      <c r="M26" s="48">
        <f t="shared" si="3"/>
        <v>0.82699999999999996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54600</v>
      </c>
      <c r="F27" s="31">
        <v>0</v>
      </c>
      <c r="G27" s="32">
        <v>38505.910000000003</v>
      </c>
      <c r="H27" s="40">
        <f t="shared" si="0"/>
        <v>0.70499999999999996</v>
      </c>
      <c r="I27" s="33">
        <f t="shared" si="1"/>
        <v>16094.089999999997</v>
      </c>
      <c r="J27" s="37">
        <v>35252.61</v>
      </c>
      <c r="K27" s="45">
        <f t="shared" si="2"/>
        <v>0.64600000000000002</v>
      </c>
      <c r="L27" s="38">
        <v>34509.68</v>
      </c>
      <c r="M27" s="48">
        <f t="shared" si="3"/>
        <v>0.63200000000000001</v>
      </c>
      <c r="N27" s="33">
        <v>7383.96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5211143</v>
      </c>
      <c r="E28" s="29">
        <f>E29</f>
        <v>12110396</v>
      </c>
      <c r="F28" s="29">
        <f>F29</f>
        <v>101061.53</v>
      </c>
      <c r="G28" s="29">
        <f>G29</f>
        <v>6873686.5499999998</v>
      </c>
      <c r="H28" s="42">
        <f t="shared" ref="H28:H33" si="4">ROUND(G28/E28,3)*1</f>
        <v>0.56799999999999995</v>
      </c>
      <c r="I28" s="29">
        <f>I29</f>
        <v>5135647.92</v>
      </c>
      <c r="J28" s="29">
        <f>J29</f>
        <v>144687.21</v>
      </c>
      <c r="K28" s="44">
        <f t="shared" ref="K28:K33" si="5">ROUND(J28/E28,3)*1</f>
        <v>1.2E-2</v>
      </c>
      <c r="L28" s="29">
        <f>L29</f>
        <v>118687.21</v>
      </c>
      <c r="M28" s="44">
        <f t="shared" ref="M28:M33" si="6">ROUND(L28/E28,3)*1</f>
        <v>0.01</v>
      </c>
      <c r="N28" s="29">
        <f>N29</f>
        <v>0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5211143</v>
      </c>
      <c r="E29" s="30">
        <f>SUM(E30+E31+E32)</f>
        <v>12110396</v>
      </c>
      <c r="F29" s="30">
        <f>SUM(F30+F31+F32)</f>
        <v>101061.53</v>
      </c>
      <c r="G29" s="30">
        <f>SUM(G30+G31+G32)</f>
        <v>6873686.5499999998</v>
      </c>
      <c r="H29" s="43">
        <f t="shared" si="4"/>
        <v>0.56799999999999995</v>
      </c>
      <c r="I29" s="30">
        <f>SUM(I30+I31+I32)</f>
        <v>5135647.92</v>
      </c>
      <c r="J29" s="30">
        <f>SUM(J30+J31+J32)</f>
        <v>144687.21</v>
      </c>
      <c r="K29" s="46">
        <f t="shared" si="5"/>
        <v>1.2E-2</v>
      </c>
      <c r="L29" s="30">
        <f>SUM(L30+L31+L32)</f>
        <v>118687.21</v>
      </c>
      <c r="M29" s="46">
        <f t="shared" si="6"/>
        <v>0.01</v>
      </c>
      <c r="N29" s="30">
        <f>SUM(N30+N31+N32)</f>
        <v>0</v>
      </c>
    </row>
    <row r="30" spans="1:14" ht="20.100000000000001" customHeight="1" x14ac:dyDescent="0.2">
      <c r="A30" s="15"/>
      <c r="B30" s="50"/>
      <c r="C30" s="20" t="s">
        <v>43</v>
      </c>
      <c r="D30" s="31">
        <v>3000000</v>
      </c>
      <c r="E30" s="31">
        <v>3000000</v>
      </c>
      <c r="F30" s="31">
        <v>0</v>
      </c>
      <c r="G30" s="32">
        <v>0</v>
      </c>
      <c r="H30" s="40">
        <f t="shared" si="4"/>
        <v>0</v>
      </c>
      <c r="I30" s="33">
        <f>E30-G30-F30</f>
        <v>3000000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2211143</v>
      </c>
      <c r="E31" s="31">
        <v>9110396</v>
      </c>
      <c r="F31" s="31">
        <v>101061.53</v>
      </c>
      <c r="G31" s="32">
        <v>6873686.5499999998</v>
      </c>
      <c r="H31" s="40">
        <f t="shared" si="4"/>
        <v>0.754</v>
      </c>
      <c r="I31" s="33">
        <f>E31-G31-F31</f>
        <v>2135647.9200000004</v>
      </c>
      <c r="J31" s="37">
        <v>144687.21</v>
      </c>
      <c r="K31" s="45">
        <f t="shared" si="5"/>
        <v>1.6E-2</v>
      </c>
      <c r="L31" s="38">
        <v>118687.21</v>
      </c>
      <c r="M31" s="48">
        <f t="shared" si="6"/>
        <v>1.2999999999999999E-2</v>
      </c>
      <c r="N31" s="33">
        <v>0</v>
      </c>
    </row>
    <row r="32" spans="1:14" ht="20.100000000000001" customHeight="1" x14ac:dyDescent="0.2">
      <c r="A32" s="23"/>
      <c r="B32" s="51"/>
      <c r="C32" s="20" t="s">
        <v>41</v>
      </c>
      <c r="D32" s="31">
        <v>0</v>
      </c>
      <c r="E32" s="31">
        <v>0</v>
      </c>
      <c r="F32" s="31">
        <v>0</v>
      </c>
      <c r="G32" s="32">
        <v>0</v>
      </c>
      <c r="H32" s="40">
        <v>0</v>
      </c>
      <c r="I32" s="33">
        <f>E32-G32-F32</f>
        <v>0</v>
      </c>
      <c r="J32" s="37">
        <v>0</v>
      </c>
      <c r="K32" s="45">
        <v>0</v>
      </c>
      <c r="L32" s="38">
        <v>0</v>
      </c>
      <c r="M32" s="48"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168145894</v>
      </c>
      <c r="E33" s="39">
        <f>E8+E28</f>
        <v>183347147</v>
      </c>
      <c r="F33" s="39">
        <f>F8+F28</f>
        <v>2873500.28</v>
      </c>
      <c r="G33" s="39">
        <f>G8+G28</f>
        <v>115629736.09999998</v>
      </c>
      <c r="H33" s="41">
        <f t="shared" si="4"/>
        <v>0.63100000000000001</v>
      </c>
      <c r="I33" s="39">
        <f>I8+I28</f>
        <v>64843910.620000012</v>
      </c>
      <c r="J33" s="39">
        <f>J8+J28</f>
        <v>84956139.299999997</v>
      </c>
      <c r="K33" s="47">
        <f t="shared" si="5"/>
        <v>0.46300000000000002</v>
      </c>
      <c r="L33" s="39">
        <f>L8+L28</f>
        <v>79164870.939999998</v>
      </c>
      <c r="M33" s="47">
        <f t="shared" si="6"/>
        <v>0.432</v>
      </c>
      <c r="N33" s="39">
        <f>N8+N28</f>
        <v>11115802.970000001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Claudia Possan Foschiera</cp:lastModifiedBy>
  <cp:lastPrinted>2022-01-21T17:14:00Z</cp:lastPrinted>
  <dcterms:created xsi:type="dcterms:W3CDTF">2015-03-24T18:37:33Z</dcterms:created>
  <dcterms:modified xsi:type="dcterms:W3CDTF">2022-11-23T15:21:22Z</dcterms:modified>
</cp:coreProperties>
</file>