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391\Downloads\"/>
    </mc:Choice>
  </mc:AlternateContent>
  <bookViews>
    <workbookView xWindow="360" yWindow="120" windowWidth="15315" windowHeight="7935"/>
  </bookViews>
  <sheets>
    <sheet name="2022" sheetId="4" r:id="rId1"/>
  </sheets>
  <calcPr calcId="152511"/>
</workbook>
</file>

<file path=xl/calcChain.xml><?xml version="1.0" encoding="utf-8"?>
<calcChain xmlns="http://schemas.openxmlformats.org/spreadsheetml/2006/main">
  <c r="M31" i="4" l="1"/>
  <c r="M30" i="4"/>
  <c r="M16" i="4"/>
  <c r="M17" i="4"/>
  <c r="M18" i="4"/>
  <c r="M19" i="4"/>
  <c r="M20" i="4"/>
  <c r="M21" i="4"/>
  <c r="M22" i="4"/>
  <c r="M23" i="4"/>
  <c r="M24" i="4"/>
  <c r="M25" i="4"/>
  <c r="M26" i="4"/>
  <c r="M27" i="4"/>
  <c r="M15" i="4"/>
  <c r="M11" i="4"/>
  <c r="M12" i="4"/>
  <c r="M13" i="4"/>
  <c r="M10" i="4"/>
  <c r="K31" i="4"/>
  <c r="K30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1" i="4"/>
  <c r="K12" i="4"/>
  <c r="K13" i="4"/>
  <c r="K10" i="4"/>
  <c r="I32" i="4"/>
  <c r="I31" i="4"/>
  <c r="I29" i="4"/>
  <c r="I28" i="4"/>
  <c r="I30" i="4"/>
  <c r="I27" i="4"/>
  <c r="I26" i="4"/>
  <c r="I25" i="4"/>
  <c r="I24" i="4"/>
  <c r="I23" i="4"/>
  <c r="I22" i="4"/>
  <c r="I21" i="4"/>
  <c r="I20" i="4"/>
  <c r="I19" i="4"/>
  <c r="I18" i="4"/>
  <c r="I17" i="4"/>
  <c r="I16" i="4"/>
  <c r="I15" i="4"/>
  <c r="I11" i="4"/>
  <c r="I12" i="4"/>
  <c r="I13" i="4"/>
  <c r="I10" i="4"/>
  <c r="H31" i="4"/>
  <c r="H30" i="4"/>
  <c r="H16" i="4"/>
  <c r="H17" i="4"/>
  <c r="H18" i="4"/>
  <c r="H19" i="4"/>
  <c r="H20" i="4"/>
  <c r="H21" i="4"/>
  <c r="H22" i="4"/>
  <c r="H23" i="4"/>
  <c r="H24" i="4"/>
  <c r="H25" i="4"/>
  <c r="H26" i="4"/>
  <c r="H27" i="4"/>
  <c r="H15" i="4"/>
  <c r="H11" i="4"/>
  <c r="H12" i="4"/>
  <c r="H13" i="4"/>
  <c r="H10" i="4"/>
  <c r="E29" i="4"/>
  <c r="E28" i="4"/>
  <c r="E9" i="4"/>
  <c r="E8" i="4"/>
  <c r="N29" i="4"/>
  <c r="N28" i="4"/>
  <c r="L29" i="4"/>
  <c r="L28" i="4"/>
  <c r="M28" i="4"/>
  <c r="J29" i="4"/>
  <c r="K29" i="4"/>
  <c r="F29" i="4"/>
  <c r="F28" i="4"/>
  <c r="G29" i="4"/>
  <c r="H29" i="4"/>
  <c r="D29" i="4"/>
  <c r="D28" i="4"/>
  <c r="F14" i="4"/>
  <c r="F8" i="4"/>
  <c r="D14" i="4"/>
  <c r="D9" i="4"/>
  <c r="F9" i="4"/>
  <c r="N14" i="4"/>
  <c r="N8" i="4"/>
  <c r="N33" i="4"/>
  <c r="N9" i="4"/>
  <c r="L14" i="4"/>
  <c r="M14" i="4"/>
  <c r="L9" i="4"/>
  <c r="L8" i="4"/>
  <c r="J14" i="4"/>
  <c r="K14" i="4"/>
  <c r="J9" i="4"/>
  <c r="G14" i="4"/>
  <c r="H14" i="4"/>
  <c r="G9" i="4"/>
  <c r="H9" i="4"/>
  <c r="E14" i="4"/>
  <c r="D8" i="4"/>
  <c r="D33" i="4"/>
  <c r="E33" i="4"/>
  <c r="K9" i="4"/>
  <c r="J28" i="4"/>
  <c r="K28" i="4"/>
  <c r="L33" i="4"/>
  <c r="M33" i="4"/>
  <c r="M29" i="4"/>
  <c r="M9" i="4"/>
  <c r="M8" i="4"/>
  <c r="J8" i="4"/>
  <c r="J33" i="4"/>
  <c r="K33" i="4"/>
  <c r="G28" i="4"/>
  <c r="H28" i="4"/>
  <c r="I14" i="4"/>
  <c r="I9" i="4"/>
  <c r="G8" i="4"/>
  <c r="F33" i="4"/>
  <c r="K8" i="4"/>
  <c r="I8" i="4"/>
  <c r="I33" i="4"/>
  <c r="G33" i="4"/>
  <c r="H33" i="4"/>
  <c r="H8" i="4"/>
</calcChain>
</file>

<file path=xl/sharedStrings.xml><?xml version="1.0" encoding="utf-8"?>
<sst xmlns="http://schemas.openxmlformats.org/spreadsheetml/2006/main" count="54" uniqueCount="46">
  <si>
    <t>Indisponível</t>
  </si>
  <si>
    <t>Empenhado</t>
  </si>
  <si>
    <t>Empenhado  %</t>
  </si>
  <si>
    <t>Disponível</t>
  </si>
  <si>
    <t>Liquidado</t>
  </si>
  <si>
    <t>Pago</t>
  </si>
  <si>
    <t xml:space="preserve">Pago de Restos </t>
  </si>
  <si>
    <t>Cat.</t>
  </si>
  <si>
    <t>Grupo</t>
  </si>
  <si>
    <t>Elemento</t>
  </si>
  <si>
    <t>3 - DESPESAS CORRENTES</t>
  </si>
  <si>
    <t>31 - PESSOAL E ENCARGOS SOCIAIS</t>
  </si>
  <si>
    <t>319007 - CONTRIBUICAO ENTIDADES FECHADAS PREVIDENCIA</t>
  </si>
  <si>
    <t>319011 - VENCIMENTOS E VANTAGENS FIXAS-PESSOAL CIVIL</t>
  </si>
  <si>
    <t>319013 - OBRIGACOES PATRONAIS</t>
  </si>
  <si>
    <t>33 - OUTRAS DESPESAS CORRENTES</t>
  </si>
  <si>
    <t>334081 - DISTRIBUICAO DE RECEITAS</t>
  </si>
  <si>
    <t>339008 - OUTROS BENEFICIOS ASSISTENCIAIS</t>
  </si>
  <si>
    <t>339014 - DIARIAS-CIVIL</t>
  </si>
  <si>
    <t>339030 - MATERIAL DE CONSUMO</t>
  </si>
  <si>
    <t>339033 - PASSAGENS E DESPESAS COM LOCOMOCAO</t>
  </si>
  <si>
    <t>339036 - OUTROS SERVICOS DE TERCEIROS-PESSOA FISICA</t>
  </si>
  <si>
    <t>339047 - OBRIGACOES TRIBUTARIAS E CONTRIBUTIVAS</t>
  </si>
  <si>
    <t>339050 - SERVICOS DE UTILIDADE PUBLICA</t>
  </si>
  <si>
    <t>4 - DESPESAS DE CAPITAL</t>
  </si>
  <si>
    <t>44 - INVESTIMENTOS</t>
  </si>
  <si>
    <t>449052 - EQUIPAMENTOS E MATERIAL PERMANENTE</t>
  </si>
  <si>
    <t>Soma</t>
  </si>
  <si>
    <t>339093 - INDENIZAÇÕES/RESTITUIÇÕES</t>
  </si>
  <si>
    <t>Liquidado %</t>
  </si>
  <si>
    <t>d</t>
  </si>
  <si>
    <t>f</t>
  </si>
  <si>
    <t>Pago %</t>
  </si>
  <si>
    <t>339037 - SERVICOS DE LIMPEZA,VIGIL.E OUTROS-PJ</t>
  </si>
  <si>
    <t>339039 - OUTROS SERVICOS DE TERCEIROS-PJ</t>
  </si>
  <si>
    <t>DOTAÇÃO ORÇAMENTÁRIA INICIAL (-) EXECUÇÃO: EMPENHAMENTO, LIQUIDAÇÃO E PAGAMENTO.</t>
  </si>
  <si>
    <t>319016 - OUTRAS DESP. VARIÁVEIS - H.EXTRAS</t>
  </si>
  <si>
    <t>339092 - DESPESAS EXERCÍCIOS ANTERIORES</t>
  </si>
  <si>
    <t>FONTE: SIAFEM E SIGEO</t>
  </si>
  <si>
    <t>339040 - DESPESAS COM TECNOLOGIA DA INFORMAÇÃO</t>
  </si>
  <si>
    <t>Dotação atual</t>
  </si>
  <si>
    <t>459061 - AQUISIÇÃO DE IMOVEL</t>
  </si>
  <si>
    <t>Dotação Inicial</t>
  </si>
  <si>
    <t>449051 - OBRAS E INSTALAÇÕES</t>
  </si>
  <si>
    <t xml:space="preserve">d </t>
  </si>
  <si>
    <t>MÊS: JULHO/2022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</si>
</sst>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_(* #,##0.00_);_(* \(#,##0.00\);_(* &quot;-&quot;??_);_(@_)"/>
  </numFmts>
  <fonts count="9" x14ac:knownFonts="1">
    <font>
      <sz val="12"/>
      <name val="Arial"/>
    </font>
    <font>
      <sz val="12"/>
      <name val="Arial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8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99"/>
        <bgColor indexed="13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2" fillId="0" borderId="0"/>
    <xf numFmtId="177" fontId="1" fillId="0" borderId="0" applyFont="0" applyFill="0" applyBorder="0" applyAlignment="0" applyProtection="0"/>
  </cellStyleXfs>
  <cellXfs count="58">
    <xf numFmtId="0" fontId="0" fillId="0" borderId="0" xfId="0"/>
    <xf numFmtId="177" fontId="0" fillId="0" borderId="0" xfId="2" applyFont="1"/>
    <xf numFmtId="0" fontId="0" fillId="0" borderId="0" xfId="0" applyAlignment="1">
      <alignment horizontal="center"/>
    </xf>
    <xf numFmtId="0" fontId="3" fillId="0" borderId="0" xfId="0" applyFont="1"/>
    <xf numFmtId="177" fontId="0" fillId="0" borderId="0" xfId="2" applyFont="1" applyAlignment="1">
      <alignment horizontal="center"/>
    </xf>
    <xf numFmtId="177" fontId="5" fillId="5" borderId="1" xfId="2" applyFont="1" applyFill="1" applyBorder="1" applyAlignment="1">
      <alignment horizontal="center" vertical="center"/>
    </xf>
    <xf numFmtId="177" fontId="6" fillId="2" borderId="1" xfId="2" applyFont="1" applyFill="1" applyBorder="1" applyAlignment="1">
      <alignment horizontal="center" vertical="center"/>
    </xf>
    <xf numFmtId="177" fontId="6" fillId="2" borderId="1" xfId="2" applyFont="1" applyFill="1" applyBorder="1" applyAlignment="1">
      <alignment horizontal="center" vertical="center" wrapText="1"/>
    </xf>
    <xf numFmtId="177" fontId="6" fillId="3" borderId="1" xfId="2" applyFont="1" applyFill="1" applyBorder="1" applyAlignment="1">
      <alignment horizontal="center" vertical="center"/>
    </xf>
    <xf numFmtId="177" fontId="6" fillId="6" borderId="1" xfId="2" applyFont="1" applyFill="1" applyBorder="1" applyAlignment="1">
      <alignment horizontal="center" vertical="center"/>
    </xf>
    <xf numFmtId="177" fontId="6" fillId="5" borderId="1" xfId="2" applyFont="1" applyFill="1" applyBorder="1" applyAlignment="1">
      <alignment horizontal="center" vertical="center"/>
    </xf>
    <xf numFmtId="0" fontId="6" fillId="7" borderId="2" xfId="1" applyFont="1" applyFill="1" applyBorder="1" applyAlignment="1">
      <alignment horizontal="center" vertical="top"/>
    </xf>
    <xf numFmtId="0" fontId="6" fillId="4" borderId="1" xfId="1" applyFont="1" applyFill="1" applyBorder="1" applyAlignment="1">
      <alignment horizontal="center" vertical="top"/>
    </xf>
    <xf numFmtId="0" fontId="6" fillId="2" borderId="1" xfId="1" applyFont="1" applyFill="1" applyBorder="1" applyAlignment="1">
      <alignment horizontal="center" vertical="top" wrapText="1"/>
    </xf>
    <xf numFmtId="177" fontId="7" fillId="0" borderId="1" xfId="2" applyFont="1" applyFill="1" applyBorder="1" applyAlignment="1">
      <alignment horizontal="center" vertical="top"/>
    </xf>
    <xf numFmtId="0" fontId="6" fillId="7" borderId="3" xfId="1" applyFont="1" applyFill="1" applyBorder="1" applyAlignment="1">
      <alignment horizontal="left" vertical="top"/>
    </xf>
    <xf numFmtId="0" fontId="6" fillId="7" borderId="1" xfId="1" applyFont="1" applyFill="1" applyBorder="1" applyAlignment="1">
      <alignment horizontal="left" vertical="top"/>
    </xf>
    <xf numFmtId="0" fontId="6" fillId="4" borderId="2" xfId="1" applyFont="1" applyFill="1" applyBorder="1" applyAlignment="1">
      <alignment horizontal="left" vertical="top"/>
    </xf>
    <xf numFmtId="0" fontId="6" fillId="8" borderId="1" xfId="1" applyFont="1" applyFill="1" applyBorder="1" applyAlignment="1">
      <alignment horizontal="left" vertical="top"/>
    </xf>
    <xf numFmtId="0" fontId="7" fillId="4" borderId="3" xfId="1" applyFont="1" applyFill="1" applyBorder="1" applyAlignment="1">
      <alignment horizontal="left" vertical="top"/>
    </xf>
    <xf numFmtId="0" fontId="7" fillId="2" borderId="1" xfId="1" applyFont="1" applyFill="1" applyBorder="1" applyAlignment="1">
      <alignment horizontal="left" vertical="top" wrapText="1"/>
    </xf>
    <xf numFmtId="0" fontId="7" fillId="4" borderId="4" xfId="1" applyFont="1" applyFill="1" applyBorder="1" applyAlignment="1">
      <alignment horizontal="left" vertical="top"/>
    </xf>
    <xf numFmtId="0" fontId="6" fillId="4" borderId="1" xfId="1" applyFont="1" applyFill="1" applyBorder="1" applyAlignment="1">
      <alignment horizontal="left" vertical="top"/>
    </xf>
    <xf numFmtId="0" fontId="6" fillId="7" borderId="4" xfId="1" applyFont="1" applyFill="1" applyBorder="1" applyAlignment="1">
      <alignment horizontal="left" vertical="top"/>
    </xf>
    <xf numFmtId="0" fontId="6" fillId="7" borderId="2" xfId="1" applyFont="1" applyFill="1" applyBorder="1" applyAlignment="1">
      <alignment horizontal="left" vertical="top"/>
    </xf>
    <xf numFmtId="0" fontId="8" fillId="0" borderId="0" xfId="0" applyFont="1"/>
    <xf numFmtId="177" fontId="5" fillId="3" borderId="1" xfId="2" applyFont="1" applyFill="1" applyBorder="1" applyAlignment="1">
      <alignment horizontal="center" vertical="center" wrapText="1"/>
    </xf>
    <xf numFmtId="177" fontId="5" fillId="6" borderId="1" xfId="2" applyFont="1" applyFill="1" applyBorder="1" applyAlignment="1">
      <alignment horizontal="center" vertical="center" wrapText="1"/>
    </xf>
    <xf numFmtId="0" fontId="4" fillId="0" borderId="0" xfId="0" applyFont="1"/>
    <xf numFmtId="4" fontId="6" fillId="7" borderId="1" xfId="2" applyNumberFormat="1" applyFont="1" applyFill="1" applyBorder="1" applyAlignment="1">
      <alignment horizontal="right" vertical="top"/>
    </xf>
    <xf numFmtId="4" fontId="6" fillId="8" borderId="1" xfId="2" applyNumberFormat="1" applyFont="1" applyFill="1" applyBorder="1" applyAlignment="1">
      <alignment horizontal="right" vertical="top"/>
    </xf>
    <xf numFmtId="4" fontId="7" fillId="2" borderId="1" xfId="2" applyNumberFormat="1" applyFont="1" applyFill="1" applyBorder="1" applyAlignment="1">
      <alignment horizontal="right" vertical="top"/>
    </xf>
    <xf numFmtId="4" fontId="7" fillId="3" borderId="1" xfId="2" applyNumberFormat="1" applyFont="1" applyFill="1" applyBorder="1" applyAlignment="1">
      <alignment horizontal="right" vertical="top"/>
    </xf>
    <xf numFmtId="4" fontId="7" fillId="0" borderId="1" xfId="2" applyNumberFormat="1" applyFont="1" applyFill="1" applyBorder="1" applyAlignment="1">
      <alignment horizontal="right" vertical="top"/>
    </xf>
    <xf numFmtId="4" fontId="7" fillId="6" borderId="1" xfId="2" quotePrefix="1" applyNumberFormat="1" applyFont="1" applyFill="1" applyBorder="1" applyAlignment="1">
      <alignment horizontal="right" vertical="top"/>
    </xf>
    <xf numFmtId="4" fontId="7" fillId="5" borderId="1" xfId="2" quotePrefix="1" applyNumberFormat="1" applyFont="1" applyFill="1" applyBorder="1" applyAlignment="1">
      <alignment horizontal="right" vertical="top"/>
    </xf>
    <xf numFmtId="4" fontId="7" fillId="0" borderId="1" xfId="2" quotePrefix="1" applyNumberFormat="1" applyFont="1" applyFill="1" applyBorder="1" applyAlignment="1">
      <alignment horizontal="right" vertical="top"/>
    </xf>
    <xf numFmtId="4" fontId="7" fillId="6" borderId="1" xfId="2" applyNumberFormat="1" applyFont="1" applyFill="1" applyBorder="1" applyAlignment="1">
      <alignment horizontal="right" vertical="top"/>
    </xf>
    <xf numFmtId="4" fontId="7" fillId="5" borderId="1" xfId="2" applyNumberFormat="1" applyFont="1" applyFill="1" applyBorder="1" applyAlignment="1">
      <alignment horizontal="right" vertical="top"/>
    </xf>
    <xf numFmtId="4" fontId="6" fillId="9" borderId="1" xfId="2" applyNumberFormat="1" applyFont="1" applyFill="1" applyBorder="1" applyAlignment="1">
      <alignment horizontal="right" vertical="top"/>
    </xf>
    <xf numFmtId="10" fontId="6" fillId="10" borderId="1" xfId="1" applyNumberFormat="1" applyFont="1" applyFill="1" applyBorder="1" applyAlignment="1">
      <alignment horizontal="center" vertical="top"/>
    </xf>
    <xf numFmtId="10" fontId="6" fillId="9" borderId="1" xfId="1" applyNumberFormat="1" applyFont="1" applyFill="1" applyBorder="1" applyAlignment="1">
      <alignment horizontal="center" vertical="top"/>
    </xf>
    <xf numFmtId="10" fontId="6" fillId="7" borderId="1" xfId="1" applyNumberFormat="1" applyFont="1" applyFill="1" applyBorder="1" applyAlignment="1">
      <alignment horizontal="center" vertical="top"/>
    </xf>
    <xf numFmtId="10" fontId="6" fillId="8" borderId="1" xfId="1" applyNumberFormat="1" applyFont="1" applyFill="1" applyBorder="1" applyAlignment="1">
      <alignment horizontal="center" vertical="top"/>
    </xf>
    <xf numFmtId="10" fontId="6" fillId="7" borderId="1" xfId="2" applyNumberFormat="1" applyFont="1" applyFill="1" applyBorder="1" applyAlignment="1">
      <alignment horizontal="center" vertical="top"/>
    </xf>
    <xf numFmtId="10" fontId="6" fillId="11" borderId="1" xfId="0" applyNumberFormat="1" applyFont="1" applyFill="1" applyBorder="1" applyAlignment="1">
      <alignment horizontal="center" vertical="top"/>
    </xf>
    <xf numFmtId="10" fontId="6" fillId="8" borderId="1" xfId="2" applyNumberFormat="1" applyFont="1" applyFill="1" applyBorder="1" applyAlignment="1">
      <alignment horizontal="center" vertical="top"/>
    </xf>
    <xf numFmtId="10" fontId="6" fillId="9" borderId="1" xfId="2" applyNumberFormat="1" applyFont="1" applyFill="1" applyBorder="1" applyAlignment="1">
      <alignment horizontal="center" vertical="top"/>
    </xf>
    <xf numFmtId="10" fontId="6" fillId="5" borderId="1" xfId="2" applyNumberFormat="1" applyFont="1" applyFill="1" applyBorder="1" applyAlignment="1">
      <alignment horizontal="center" vertical="top"/>
    </xf>
    <xf numFmtId="0" fontId="6" fillId="4" borderId="5" xfId="1" applyFont="1" applyFill="1" applyBorder="1" applyAlignment="1">
      <alignment vertical="top"/>
    </xf>
    <xf numFmtId="0" fontId="6" fillId="4" borderId="6" xfId="1" applyFont="1" applyFill="1" applyBorder="1" applyAlignment="1">
      <alignment vertical="top"/>
    </xf>
    <xf numFmtId="0" fontId="6" fillId="4" borderId="7" xfId="1" applyFont="1" applyFill="1" applyBorder="1" applyAlignment="1">
      <alignment vertical="top"/>
    </xf>
    <xf numFmtId="0" fontId="6" fillId="0" borderId="8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9" borderId="8" xfId="1" applyFont="1" applyFill="1" applyBorder="1" applyAlignment="1">
      <alignment horizontal="center" vertical="top"/>
    </xf>
    <xf numFmtId="0" fontId="6" fillId="9" borderId="9" xfId="1" applyFont="1" applyFill="1" applyBorder="1" applyAlignment="1">
      <alignment horizontal="center" vertical="top"/>
    </xf>
    <xf numFmtId="0" fontId="6" fillId="9" borderId="10" xfId="1" applyFont="1" applyFill="1" applyBorder="1" applyAlignment="1">
      <alignment horizontal="center" vertical="top"/>
    </xf>
  </cellXfs>
  <cellStyles count="3">
    <cellStyle name="Normal" xfId="0" builtinId="0"/>
    <cellStyle name="Normal_Plan1" xfId="1"/>
    <cellStyle name="Vírgula" xfId="2" builtin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D4D4D4"/>
      <rgbColor rgb="00FFFFB5"/>
      <rgbColor rgb="00DFE0DF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190500</xdr:colOff>
          <xdr:row>0</xdr:row>
          <xdr:rowOff>104775</xdr:rowOff>
        </xdr:from>
        <xdr:to>
          <xdr:col>2</xdr:col>
          <xdr:colOff>323850</xdr:colOff>
          <xdr:row>3</xdr:row>
          <xdr:rowOff>180975</xdr:rowOff>
        </xdr:to>
        <xdr:sp macro="" textlink="">
          <xdr:nvSpPr>
            <xdr:cNvPr id="4097" name="Object 2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</xdr:col>
      <xdr:colOff>457200</xdr:colOff>
      <xdr:row>1</xdr:row>
      <xdr:rowOff>104774</xdr:rowOff>
    </xdr:from>
    <xdr:to>
      <xdr:col>7</xdr:col>
      <xdr:colOff>454660</xdr:colOff>
      <xdr:row>2</xdr:row>
      <xdr:rowOff>228599</xdr:rowOff>
    </xdr:to>
    <xdr:sp macro="" textlink="">
      <xdr:nvSpPr>
        <xdr:cNvPr id="3" name="Caixa de texto 2"/>
        <xdr:cNvSpPr txBox="1"/>
      </xdr:nvSpPr>
      <xdr:spPr>
        <a:xfrm>
          <a:off x="5162550" y="352424"/>
          <a:ext cx="4340860" cy="371475"/>
        </a:xfrm>
        <a:prstGeom prst="rect">
          <a:avLst/>
        </a:prstGeom>
        <a:solidFill>
          <a:srgbClr val="FFFFFF"/>
        </a:solidFill>
        <a:ln>
          <a:noFill/>
          <a:prstDash/>
        </a:ln>
      </xdr:spPr>
      <xdr:txBody>
        <a:bodyPr vert="horz" wrap="square" lIns="0" tIns="0" rIns="0" bIns="0" anchor="t" anchorCtr="0" compatLnSpc="0"/>
        <a:lstStyle/>
        <a:p>
          <a:pPr algn="ctr">
            <a:spcAft>
              <a:spcPts val="0"/>
            </a:spcAft>
          </a:pPr>
          <a:r>
            <a:rPr lang="pt-BR" sz="1100" b="1" kern="150">
              <a:effectLst/>
              <a:latin typeface="Tahoma"/>
              <a:ea typeface="Lucida Sans Unicode"/>
              <a:cs typeface="Tahoma"/>
            </a:rPr>
            <a:t>Secretaria da Justiça e Cidadania</a:t>
          </a:r>
          <a:endParaRPr lang="pt-BR" sz="1200" kern="150">
            <a:effectLst/>
            <a:latin typeface="Times New Roman"/>
            <a:ea typeface="Lucida Sans Unicode"/>
            <a:cs typeface="Tahoma"/>
          </a:endParaRPr>
        </a:p>
        <a:p>
          <a:pPr algn="ctr">
            <a:spcAft>
              <a:spcPts val="0"/>
            </a:spcAft>
          </a:pPr>
          <a:r>
            <a:rPr lang="pt-BR" sz="1100" b="1" kern="150">
              <a:effectLst/>
              <a:latin typeface="Tahoma"/>
              <a:ea typeface="Lucida Sans Unicode"/>
              <a:cs typeface="Tahoma"/>
            </a:rPr>
            <a:t>Fundação de Proteção e Defesa do Consumidor</a:t>
          </a:r>
          <a:endParaRPr lang="pt-BR" sz="1200" kern="150">
            <a:effectLst/>
            <a:latin typeface="Times New Roman"/>
            <a:ea typeface="Lucida Sans Unicode"/>
            <a:cs typeface="Tahoma"/>
          </a:endParaRPr>
        </a:p>
      </xdr:txBody>
    </xdr:sp>
    <xdr:clientData/>
  </xdr:twoCellAnchor>
  <xdr:twoCellAnchor>
    <xdr:from>
      <xdr:col>11</xdr:col>
      <xdr:colOff>962025</xdr:colOff>
      <xdr:row>1</xdr:row>
      <xdr:rowOff>238125</xdr:rowOff>
    </xdr:from>
    <xdr:to>
      <xdr:col>13</xdr:col>
      <xdr:colOff>838200</xdr:colOff>
      <xdr:row>3</xdr:row>
      <xdr:rowOff>152400</xdr:rowOff>
    </xdr:to>
    <xdr:pic>
      <xdr:nvPicPr>
        <xdr:cNvPr id="4549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77975" y="485775"/>
          <a:ext cx="174307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4"/>
  <sheetViews>
    <sheetView tabSelected="1" workbookViewId="0">
      <pane xSplit="3" topLeftCell="D1" activePane="topRight" state="frozen"/>
      <selection activeCell="A4" sqref="A4"/>
      <selection pane="topRight" activeCell="N24" sqref="N24"/>
    </sheetView>
  </sheetViews>
  <sheetFormatPr defaultRowHeight="15" x14ac:dyDescent="0.2"/>
  <cols>
    <col min="1" max="1" width="4" customWidth="1"/>
    <col min="2" max="2" width="4.88671875" customWidth="1"/>
    <col min="3" max="3" width="46" customWidth="1"/>
    <col min="4" max="7" width="14.44140625" style="1" customWidth="1"/>
    <col min="8" max="8" width="7.6640625" style="2" customWidth="1"/>
    <col min="9" max="9" width="14.44140625" style="1" customWidth="1"/>
    <col min="10" max="10" width="12.5546875" style="1" customWidth="1"/>
    <col min="11" max="11" width="8" style="4" customWidth="1"/>
    <col min="12" max="12" width="14.44140625" style="1" customWidth="1"/>
    <col min="13" max="13" width="7.33203125" style="1" customWidth="1"/>
    <col min="14" max="14" width="14.44140625" style="1" customWidth="1"/>
  </cols>
  <sheetData>
    <row r="1" spans="1:14" ht="20.100000000000001" customHeight="1" x14ac:dyDescent="0.2"/>
    <row r="2" spans="1:14" ht="20.100000000000001" customHeight="1" x14ac:dyDescent="0.2"/>
    <row r="3" spans="1:14" ht="20.100000000000001" customHeight="1" x14ac:dyDescent="0.2"/>
    <row r="4" spans="1:14" ht="20.100000000000001" customHeight="1" x14ac:dyDescent="0.2"/>
    <row r="5" spans="1:14" ht="20.100000000000001" customHeight="1" x14ac:dyDescent="0.25">
      <c r="A5" s="25" t="s">
        <v>35</v>
      </c>
    </row>
    <row r="6" spans="1:14" ht="38.25" customHeight="1" x14ac:dyDescent="0.2">
      <c r="A6" s="52" t="s">
        <v>45</v>
      </c>
      <c r="B6" s="53"/>
      <c r="C6" s="54"/>
      <c r="D6" s="6" t="s">
        <v>42</v>
      </c>
      <c r="E6" s="7" t="s">
        <v>40</v>
      </c>
      <c r="F6" s="6" t="s">
        <v>0</v>
      </c>
      <c r="G6" s="8" t="s">
        <v>1</v>
      </c>
      <c r="H6" s="26" t="s">
        <v>2</v>
      </c>
      <c r="I6" s="6" t="s">
        <v>3</v>
      </c>
      <c r="J6" s="9" t="s">
        <v>4</v>
      </c>
      <c r="K6" s="27" t="s">
        <v>29</v>
      </c>
      <c r="L6" s="10" t="s">
        <v>5</v>
      </c>
      <c r="M6" s="5" t="s">
        <v>32</v>
      </c>
      <c r="N6" s="7" t="s">
        <v>6</v>
      </c>
    </row>
    <row r="7" spans="1:14" ht="20.100000000000001" customHeight="1" x14ac:dyDescent="0.2">
      <c r="A7" s="11" t="s">
        <v>7</v>
      </c>
      <c r="B7" s="12" t="s">
        <v>8</v>
      </c>
      <c r="C7" s="13" t="s">
        <v>9</v>
      </c>
      <c r="D7" s="14" t="s">
        <v>30</v>
      </c>
      <c r="E7" s="14" t="s">
        <v>44</v>
      </c>
      <c r="F7" s="14" t="s">
        <v>30</v>
      </c>
      <c r="G7" s="14" t="s">
        <v>30</v>
      </c>
      <c r="H7" s="14" t="s">
        <v>31</v>
      </c>
      <c r="I7" s="14" t="s">
        <v>31</v>
      </c>
      <c r="J7" s="14" t="s">
        <v>30</v>
      </c>
      <c r="K7" s="14" t="s">
        <v>31</v>
      </c>
      <c r="L7" s="14" t="s">
        <v>30</v>
      </c>
      <c r="M7" s="14" t="s">
        <v>31</v>
      </c>
      <c r="N7" s="14" t="s">
        <v>30</v>
      </c>
    </row>
    <row r="8" spans="1:14" ht="20.100000000000001" customHeight="1" x14ac:dyDescent="0.2">
      <c r="A8" s="15" t="s">
        <v>10</v>
      </c>
      <c r="B8" s="16"/>
      <c r="C8" s="16"/>
      <c r="D8" s="29">
        <f>D9+D14</f>
        <v>162934751</v>
      </c>
      <c r="E8" s="29">
        <f>E9+E14</f>
        <v>169561751</v>
      </c>
      <c r="F8" s="29">
        <f>F9+F14</f>
        <v>6597455.9100000001</v>
      </c>
      <c r="G8" s="29">
        <f>G9+G14</f>
        <v>87372161.25999999</v>
      </c>
      <c r="H8" s="42">
        <f>ROUND(G8/E8,3)*1</f>
        <v>0.51500000000000001</v>
      </c>
      <c r="I8" s="29">
        <f>I9+I14</f>
        <v>75592133.829999998</v>
      </c>
      <c r="J8" s="29">
        <f>J9+J14</f>
        <v>51350400.289999999</v>
      </c>
      <c r="K8" s="44">
        <f>ROUND(J8/E8,3)*1</f>
        <v>0.30299999999999999</v>
      </c>
      <c r="L8" s="29">
        <f>L9+L14</f>
        <v>45718539.849999994</v>
      </c>
      <c r="M8" s="44">
        <f>ROUND(L8/E8,3)*1</f>
        <v>0.27</v>
      </c>
      <c r="N8" s="29">
        <f>N9+N14</f>
        <v>11096691.41</v>
      </c>
    </row>
    <row r="9" spans="1:14" s="3" customFormat="1" ht="20.100000000000001" customHeight="1" x14ac:dyDescent="0.25">
      <c r="A9" s="15"/>
      <c r="B9" s="17" t="s">
        <v>11</v>
      </c>
      <c r="C9" s="18"/>
      <c r="D9" s="30">
        <f>SUM(D10:D13)</f>
        <v>61400252</v>
      </c>
      <c r="E9" s="30">
        <f>SUM(E10:E13)</f>
        <v>68027252</v>
      </c>
      <c r="F9" s="30">
        <f>SUM(F10:F13)</f>
        <v>0</v>
      </c>
      <c r="G9" s="30">
        <f>SUM(G10:G13)</f>
        <v>36455138.450000003</v>
      </c>
      <c r="H9" s="43">
        <f>ROUND(G9/E9,3)*1</f>
        <v>0.53600000000000003</v>
      </c>
      <c r="I9" s="30">
        <f>SUM(I10:I13)</f>
        <v>31572113.550000001</v>
      </c>
      <c r="J9" s="30">
        <f>SUM(J10:J13)</f>
        <v>36443371.030000001</v>
      </c>
      <c r="K9" s="43">
        <f>ROUND(J9/E9,3)*1</f>
        <v>0.53600000000000003</v>
      </c>
      <c r="L9" s="30">
        <f>SUM(L10:L13)</f>
        <v>32489348.68</v>
      </c>
      <c r="M9" s="46">
        <f>ROUND(L9/E9,3)*1</f>
        <v>0.47799999999999998</v>
      </c>
      <c r="N9" s="30">
        <f>SUM(N10:N13)</f>
        <v>3809802.5100000002</v>
      </c>
    </row>
    <row r="10" spans="1:14" ht="20.100000000000001" customHeight="1" x14ac:dyDescent="0.2">
      <c r="A10" s="15"/>
      <c r="B10" s="19"/>
      <c r="C10" s="20" t="s">
        <v>12</v>
      </c>
      <c r="D10" s="31">
        <v>172963</v>
      </c>
      <c r="E10" s="31">
        <v>244350</v>
      </c>
      <c r="F10" s="31">
        <v>0</v>
      </c>
      <c r="G10" s="32">
        <v>133176.68</v>
      </c>
      <c r="H10" s="40">
        <f>ROUND(G10/E10,3)*1</f>
        <v>0.54500000000000004</v>
      </c>
      <c r="I10" s="33">
        <f>E10-G10-F10</f>
        <v>111173.32</v>
      </c>
      <c r="J10" s="34">
        <v>133176.68</v>
      </c>
      <c r="K10" s="45">
        <f>ROUND(J10/E10,3)*1</f>
        <v>0.54500000000000004</v>
      </c>
      <c r="L10" s="35">
        <v>113365.36</v>
      </c>
      <c r="M10" s="48">
        <f>ROUND(L10/E10,3)*1</f>
        <v>0.46400000000000002</v>
      </c>
      <c r="N10" s="36">
        <v>5693.63</v>
      </c>
    </row>
    <row r="11" spans="1:14" ht="20.100000000000001" customHeight="1" x14ac:dyDescent="0.2">
      <c r="A11" s="15"/>
      <c r="B11" s="19"/>
      <c r="C11" s="20" t="s">
        <v>13</v>
      </c>
      <c r="D11" s="31">
        <v>46406059</v>
      </c>
      <c r="E11" s="31">
        <v>51499281</v>
      </c>
      <c r="F11" s="31">
        <v>0</v>
      </c>
      <c r="G11" s="32">
        <v>27856376.350000001</v>
      </c>
      <c r="H11" s="40">
        <f t="shared" ref="H11:H27" si="0">ROUND(G11/E11,3)*1</f>
        <v>0.54100000000000004</v>
      </c>
      <c r="I11" s="33">
        <f t="shared" ref="I11:I27" si="1">E11-G11-F11</f>
        <v>23642904.649999999</v>
      </c>
      <c r="J11" s="34">
        <v>27856376.350000001</v>
      </c>
      <c r="K11" s="45">
        <f t="shared" ref="K11:K27" si="2">ROUND(J11/E11,3)*1</f>
        <v>0.54100000000000004</v>
      </c>
      <c r="L11" s="35">
        <v>25167114.890000001</v>
      </c>
      <c r="M11" s="48">
        <f t="shared" ref="M11:M27" si="3">ROUND(L11/E11,3)*1</f>
        <v>0.48899999999999999</v>
      </c>
      <c r="N11" s="36">
        <v>2570664.9500000002</v>
      </c>
    </row>
    <row r="12" spans="1:14" ht="20.100000000000001" customHeight="1" x14ac:dyDescent="0.2">
      <c r="A12" s="15"/>
      <c r="B12" s="19"/>
      <c r="C12" s="20" t="s">
        <v>14</v>
      </c>
      <c r="D12" s="31">
        <v>14562649</v>
      </c>
      <c r="E12" s="31">
        <v>16025040</v>
      </c>
      <c r="F12" s="31">
        <v>0</v>
      </c>
      <c r="G12" s="32">
        <v>8428173.4499999993</v>
      </c>
      <c r="H12" s="40">
        <f t="shared" si="0"/>
        <v>0.52600000000000002</v>
      </c>
      <c r="I12" s="33">
        <f t="shared" si="1"/>
        <v>7596866.5500000007</v>
      </c>
      <c r="J12" s="37">
        <v>8416406.0299999993</v>
      </c>
      <c r="K12" s="45">
        <f t="shared" si="2"/>
        <v>0.52500000000000002</v>
      </c>
      <c r="L12" s="38">
        <v>7173315.7000000002</v>
      </c>
      <c r="M12" s="48">
        <f t="shared" si="3"/>
        <v>0.44800000000000001</v>
      </c>
      <c r="N12" s="33">
        <v>1229830.24</v>
      </c>
    </row>
    <row r="13" spans="1:14" ht="20.100000000000001" customHeight="1" x14ac:dyDescent="0.2">
      <c r="A13" s="15"/>
      <c r="B13" s="21"/>
      <c r="C13" s="20" t="s">
        <v>36</v>
      </c>
      <c r="D13" s="31">
        <v>258581</v>
      </c>
      <c r="E13" s="31">
        <v>258581</v>
      </c>
      <c r="F13" s="31">
        <v>0</v>
      </c>
      <c r="G13" s="32">
        <v>37411.97</v>
      </c>
      <c r="H13" s="40">
        <f t="shared" si="0"/>
        <v>0.14499999999999999</v>
      </c>
      <c r="I13" s="33">
        <f t="shared" si="1"/>
        <v>221169.03</v>
      </c>
      <c r="J13" s="37">
        <v>37411.97</v>
      </c>
      <c r="K13" s="45">
        <f t="shared" si="2"/>
        <v>0.14499999999999999</v>
      </c>
      <c r="L13" s="38">
        <v>35552.730000000003</v>
      </c>
      <c r="M13" s="48">
        <f t="shared" si="3"/>
        <v>0.13700000000000001</v>
      </c>
      <c r="N13" s="33">
        <v>3613.69</v>
      </c>
    </row>
    <row r="14" spans="1:14" s="3" customFormat="1" ht="20.100000000000001" customHeight="1" x14ac:dyDescent="0.25">
      <c r="A14" s="15"/>
      <c r="B14" s="17" t="s">
        <v>15</v>
      </c>
      <c r="C14" s="22"/>
      <c r="D14" s="30">
        <f>SUM(D15:D27)</f>
        <v>101534499</v>
      </c>
      <c r="E14" s="30">
        <f>SUM(E15:E27)</f>
        <v>101534499</v>
      </c>
      <c r="F14" s="30">
        <f>SUM(F15:F27)</f>
        <v>6597455.9100000001</v>
      </c>
      <c r="G14" s="30">
        <f>SUM(G15:G27)</f>
        <v>50917022.809999987</v>
      </c>
      <c r="H14" s="43">
        <f>ROUND(G14/E14,3)*1</f>
        <v>0.501</v>
      </c>
      <c r="I14" s="30">
        <f>SUM(I15:I27)</f>
        <v>44020020.280000001</v>
      </c>
      <c r="J14" s="30">
        <f>SUM(J15:J27)</f>
        <v>14907029.259999998</v>
      </c>
      <c r="K14" s="43">
        <f>ROUND(J14/E14,3)*1</f>
        <v>0.14699999999999999</v>
      </c>
      <c r="L14" s="30">
        <f>SUM(L15:L27)</f>
        <v>13229191.169999998</v>
      </c>
      <c r="M14" s="46">
        <f>ROUND(L14/E14,3)*1</f>
        <v>0.13</v>
      </c>
      <c r="N14" s="30">
        <f>SUM(N15:N27)</f>
        <v>7286888.9000000004</v>
      </c>
    </row>
    <row r="15" spans="1:14" ht="20.100000000000001" customHeight="1" x14ac:dyDescent="0.2">
      <c r="A15" s="15"/>
      <c r="B15" s="19"/>
      <c r="C15" s="20" t="s">
        <v>16</v>
      </c>
      <c r="D15" s="31">
        <v>5000000</v>
      </c>
      <c r="E15" s="31">
        <v>5000000</v>
      </c>
      <c r="F15" s="31">
        <v>0</v>
      </c>
      <c r="G15" s="32">
        <v>718215.18</v>
      </c>
      <c r="H15" s="40">
        <f t="shared" si="0"/>
        <v>0.14399999999999999</v>
      </c>
      <c r="I15" s="33">
        <f t="shared" si="1"/>
        <v>4281784.82</v>
      </c>
      <c r="J15" s="37">
        <v>718215.18</v>
      </c>
      <c r="K15" s="45">
        <f t="shared" si="2"/>
        <v>0.14399999999999999</v>
      </c>
      <c r="L15" s="38">
        <v>718215.18</v>
      </c>
      <c r="M15" s="48">
        <f t="shared" si="3"/>
        <v>0.14399999999999999</v>
      </c>
      <c r="N15" s="33">
        <v>0</v>
      </c>
    </row>
    <row r="16" spans="1:14" ht="20.100000000000001" customHeight="1" x14ac:dyDescent="0.2">
      <c r="A16" s="15"/>
      <c r="B16" s="19"/>
      <c r="C16" s="20" t="s">
        <v>17</v>
      </c>
      <c r="D16" s="31">
        <v>400000</v>
      </c>
      <c r="E16" s="31">
        <v>400000</v>
      </c>
      <c r="F16" s="31">
        <v>0</v>
      </c>
      <c r="G16" s="32">
        <v>142565.85</v>
      </c>
      <c r="H16" s="40">
        <f t="shared" si="0"/>
        <v>0.35599999999999998</v>
      </c>
      <c r="I16" s="33">
        <f t="shared" si="1"/>
        <v>257434.15</v>
      </c>
      <c r="J16" s="37">
        <v>142565.85</v>
      </c>
      <c r="K16" s="45">
        <f t="shared" si="2"/>
        <v>0.35599999999999998</v>
      </c>
      <c r="L16" s="38">
        <v>118743.46</v>
      </c>
      <c r="M16" s="48">
        <f t="shared" si="3"/>
        <v>0.29699999999999999</v>
      </c>
      <c r="N16" s="33">
        <v>18894.12</v>
      </c>
    </row>
    <row r="17" spans="1:14" ht="20.100000000000001" customHeight="1" x14ac:dyDescent="0.2">
      <c r="A17" s="15"/>
      <c r="B17" s="19"/>
      <c r="C17" s="20" t="s">
        <v>18</v>
      </c>
      <c r="D17" s="31">
        <v>2448000</v>
      </c>
      <c r="E17" s="31">
        <v>2448000</v>
      </c>
      <c r="F17" s="31">
        <v>0</v>
      </c>
      <c r="G17" s="32">
        <v>514888.32</v>
      </c>
      <c r="H17" s="40">
        <f t="shared" si="0"/>
        <v>0.21</v>
      </c>
      <c r="I17" s="33">
        <f t="shared" si="1"/>
        <v>1933111.68</v>
      </c>
      <c r="J17" s="37">
        <v>511694.48</v>
      </c>
      <c r="K17" s="45">
        <f t="shared" si="2"/>
        <v>0.20899999999999999</v>
      </c>
      <c r="L17" s="38">
        <v>511694.48</v>
      </c>
      <c r="M17" s="48">
        <f t="shared" si="3"/>
        <v>0.20899999999999999</v>
      </c>
      <c r="N17" s="33">
        <v>10802.96</v>
      </c>
    </row>
    <row r="18" spans="1:14" ht="20.100000000000001" customHeight="1" x14ac:dyDescent="0.2">
      <c r="A18" s="15"/>
      <c r="B18" s="19"/>
      <c r="C18" s="20" t="s">
        <v>19</v>
      </c>
      <c r="D18" s="31">
        <v>327000</v>
      </c>
      <c r="E18" s="31">
        <v>327000</v>
      </c>
      <c r="F18" s="31">
        <v>7667.84</v>
      </c>
      <c r="G18" s="32">
        <v>176123.12</v>
      </c>
      <c r="H18" s="40">
        <f t="shared" si="0"/>
        <v>0.53900000000000003</v>
      </c>
      <c r="I18" s="33">
        <f t="shared" si="1"/>
        <v>143209.04</v>
      </c>
      <c r="J18" s="37">
        <v>170003.12</v>
      </c>
      <c r="K18" s="45">
        <f t="shared" si="2"/>
        <v>0.52</v>
      </c>
      <c r="L18" s="38">
        <v>106017.64</v>
      </c>
      <c r="M18" s="48">
        <f t="shared" si="3"/>
        <v>0.32400000000000001</v>
      </c>
      <c r="N18" s="33">
        <v>31518.720000000001</v>
      </c>
    </row>
    <row r="19" spans="1:14" ht="20.100000000000001" customHeight="1" x14ac:dyDescent="0.2">
      <c r="A19" s="15"/>
      <c r="B19" s="19"/>
      <c r="C19" s="20" t="s">
        <v>20</v>
      </c>
      <c r="D19" s="31">
        <v>3498000</v>
      </c>
      <c r="E19" s="31">
        <v>3498000</v>
      </c>
      <c r="F19" s="31">
        <v>0</v>
      </c>
      <c r="G19" s="32">
        <v>3301716.97</v>
      </c>
      <c r="H19" s="40">
        <f t="shared" si="0"/>
        <v>0.94399999999999995</v>
      </c>
      <c r="I19" s="33">
        <f t="shared" si="1"/>
        <v>196283.0299999998</v>
      </c>
      <c r="J19" s="37">
        <v>1529602.33</v>
      </c>
      <c r="K19" s="45">
        <f t="shared" si="2"/>
        <v>0.437</v>
      </c>
      <c r="L19" s="38">
        <v>1288583.24</v>
      </c>
      <c r="M19" s="48">
        <f t="shared" si="3"/>
        <v>0.36799999999999999</v>
      </c>
      <c r="N19" s="33">
        <v>471972.87</v>
      </c>
    </row>
    <row r="20" spans="1:14" ht="20.100000000000001" customHeight="1" x14ac:dyDescent="0.2">
      <c r="A20" s="15"/>
      <c r="B20" s="19"/>
      <c r="C20" s="20" t="s">
        <v>21</v>
      </c>
      <c r="D20" s="31">
        <v>3064000</v>
      </c>
      <c r="E20" s="31">
        <v>3064000</v>
      </c>
      <c r="F20" s="31">
        <v>0</v>
      </c>
      <c r="G20" s="32">
        <v>225866.88</v>
      </c>
      <c r="H20" s="40">
        <f t="shared" si="0"/>
        <v>7.3999999999999996E-2</v>
      </c>
      <c r="I20" s="33">
        <f t="shared" si="1"/>
        <v>2838133.12</v>
      </c>
      <c r="J20" s="37">
        <v>85230.97</v>
      </c>
      <c r="K20" s="45">
        <f t="shared" si="2"/>
        <v>2.8000000000000001E-2</v>
      </c>
      <c r="L20" s="38">
        <v>85230.97</v>
      </c>
      <c r="M20" s="48">
        <f t="shared" si="3"/>
        <v>2.8000000000000001E-2</v>
      </c>
      <c r="N20" s="33">
        <v>3056.78</v>
      </c>
    </row>
    <row r="21" spans="1:14" ht="20.100000000000001" customHeight="1" x14ac:dyDescent="0.2">
      <c r="A21" s="15"/>
      <c r="B21" s="19"/>
      <c r="C21" s="20" t="s">
        <v>33</v>
      </c>
      <c r="D21" s="31">
        <v>4406000</v>
      </c>
      <c r="E21" s="31">
        <v>4406000</v>
      </c>
      <c r="F21" s="31">
        <v>0</v>
      </c>
      <c r="G21" s="32">
        <v>4176808.79</v>
      </c>
      <c r="H21" s="40">
        <f t="shared" si="0"/>
        <v>0.94799999999999995</v>
      </c>
      <c r="I21" s="33">
        <f t="shared" si="1"/>
        <v>229191.20999999996</v>
      </c>
      <c r="J21" s="37">
        <v>2120317.36</v>
      </c>
      <c r="K21" s="45">
        <f t="shared" si="2"/>
        <v>0.48099999999999998</v>
      </c>
      <c r="L21" s="38">
        <v>1751500.96</v>
      </c>
      <c r="M21" s="48">
        <f t="shared" si="3"/>
        <v>0.39800000000000002</v>
      </c>
      <c r="N21" s="33">
        <v>636630.88</v>
      </c>
    </row>
    <row r="22" spans="1:14" ht="20.100000000000001" customHeight="1" x14ac:dyDescent="0.2">
      <c r="A22" s="15"/>
      <c r="B22" s="19"/>
      <c r="C22" s="20" t="s">
        <v>34</v>
      </c>
      <c r="D22" s="31">
        <v>56133450</v>
      </c>
      <c r="E22" s="31">
        <v>56133450</v>
      </c>
      <c r="F22" s="31">
        <v>6194641.4900000002</v>
      </c>
      <c r="G22" s="32">
        <v>18888947.43</v>
      </c>
      <c r="H22" s="40">
        <f t="shared" si="0"/>
        <v>0.33700000000000002</v>
      </c>
      <c r="I22" s="33">
        <f t="shared" si="1"/>
        <v>31049861.079999998</v>
      </c>
      <c r="J22" s="37">
        <v>7875569.9299999997</v>
      </c>
      <c r="K22" s="45">
        <f t="shared" si="2"/>
        <v>0.14000000000000001</v>
      </c>
      <c r="L22" s="38">
        <v>7029375.2300000004</v>
      </c>
      <c r="M22" s="48">
        <f t="shared" si="3"/>
        <v>0.125</v>
      </c>
      <c r="N22" s="33">
        <v>1439779</v>
      </c>
    </row>
    <row r="23" spans="1:14" ht="20.100000000000001" customHeight="1" x14ac:dyDescent="0.2">
      <c r="A23" s="15"/>
      <c r="B23" s="19"/>
      <c r="C23" s="20" t="s">
        <v>39</v>
      </c>
      <c r="D23" s="31">
        <v>24038446</v>
      </c>
      <c r="E23" s="31">
        <v>24038446</v>
      </c>
      <c r="F23" s="31">
        <v>332455.28000000003</v>
      </c>
      <c r="G23" s="32">
        <v>21083667.699999999</v>
      </c>
      <c r="H23" s="40">
        <f t="shared" si="0"/>
        <v>0.877</v>
      </c>
      <c r="I23" s="33">
        <f t="shared" si="1"/>
        <v>2622323.0200000005</v>
      </c>
      <c r="J23" s="37">
        <v>994669.86</v>
      </c>
      <c r="K23" s="45">
        <f t="shared" si="2"/>
        <v>4.1000000000000002E-2</v>
      </c>
      <c r="L23" s="38">
        <v>921931.84</v>
      </c>
      <c r="M23" s="48">
        <f t="shared" si="3"/>
        <v>3.7999999999999999E-2</v>
      </c>
      <c r="N23" s="33">
        <v>4536597.47</v>
      </c>
    </row>
    <row r="24" spans="1:14" ht="20.100000000000001" customHeight="1" x14ac:dyDescent="0.2">
      <c r="A24" s="15"/>
      <c r="B24" s="19"/>
      <c r="C24" s="20" t="s">
        <v>22</v>
      </c>
      <c r="D24" s="31">
        <v>614003</v>
      </c>
      <c r="E24" s="31">
        <v>614003</v>
      </c>
      <c r="F24" s="31">
        <v>0</v>
      </c>
      <c r="G24" s="32">
        <v>241759.91</v>
      </c>
      <c r="H24" s="40">
        <f t="shared" si="0"/>
        <v>0.39400000000000002</v>
      </c>
      <c r="I24" s="33">
        <f t="shared" si="1"/>
        <v>372243.08999999997</v>
      </c>
      <c r="J24" s="37">
        <v>241759.91</v>
      </c>
      <c r="K24" s="45">
        <f t="shared" si="2"/>
        <v>0.39400000000000002</v>
      </c>
      <c r="L24" s="38">
        <v>206872.78</v>
      </c>
      <c r="M24" s="48">
        <f t="shared" si="3"/>
        <v>0.33700000000000002</v>
      </c>
      <c r="N24" s="33">
        <v>64873.48</v>
      </c>
    </row>
    <row r="25" spans="1:14" ht="20.100000000000001" customHeight="1" x14ac:dyDescent="0.2">
      <c r="A25" s="15"/>
      <c r="B25" s="19"/>
      <c r="C25" s="20" t="s">
        <v>23</v>
      </c>
      <c r="D25" s="31">
        <v>1553000</v>
      </c>
      <c r="E25" s="31">
        <v>1553000</v>
      </c>
      <c r="F25" s="31">
        <v>62691.3</v>
      </c>
      <c r="G25" s="32">
        <v>1400828.94</v>
      </c>
      <c r="H25" s="40">
        <f t="shared" si="0"/>
        <v>0.90200000000000002</v>
      </c>
      <c r="I25" s="33">
        <f t="shared" si="1"/>
        <v>89479.760000000053</v>
      </c>
      <c r="J25" s="37">
        <v>477324.12</v>
      </c>
      <c r="K25" s="45">
        <f t="shared" si="2"/>
        <v>0.307</v>
      </c>
      <c r="L25" s="38">
        <v>451451.68</v>
      </c>
      <c r="M25" s="48">
        <f t="shared" si="3"/>
        <v>0.29099999999999998</v>
      </c>
      <c r="N25" s="33">
        <v>65378.66</v>
      </c>
    </row>
    <row r="26" spans="1:14" ht="20.100000000000001" customHeight="1" x14ac:dyDescent="0.2">
      <c r="A26" s="15"/>
      <c r="B26" s="19"/>
      <c r="C26" s="20" t="s">
        <v>37</v>
      </c>
      <c r="D26" s="31">
        <v>18000</v>
      </c>
      <c r="E26" s="31">
        <v>18000</v>
      </c>
      <c r="F26" s="31">
        <v>0</v>
      </c>
      <c r="G26" s="32">
        <v>12918.37</v>
      </c>
      <c r="H26" s="40">
        <f t="shared" si="0"/>
        <v>0.71799999999999997</v>
      </c>
      <c r="I26" s="33">
        <f t="shared" si="1"/>
        <v>5081.6299999999992</v>
      </c>
      <c r="J26" s="37">
        <v>12081.84</v>
      </c>
      <c r="K26" s="45">
        <f t="shared" si="2"/>
        <v>0.67100000000000004</v>
      </c>
      <c r="L26" s="38">
        <v>12081.84</v>
      </c>
      <c r="M26" s="48">
        <f t="shared" si="3"/>
        <v>0.67100000000000004</v>
      </c>
      <c r="N26" s="33">
        <v>0</v>
      </c>
    </row>
    <row r="27" spans="1:14" ht="20.100000000000001" customHeight="1" x14ac:dyDescent="0.2">
      <c r="A27" s="23"/>
      <c r="B27" s="21"/>
      <c r="C27" s="20" t="s">
        <v>28</v>
      </c>
      <c r="D27" s="31">
        <v>34600</v>
      </c>
      <c r="E27" s="31">
        <v>34600</v>
      </c>
      <c r="F27" s="31">
        <v>0</v>
      </c>
      <c r="G27" s="32">
        <v>32715.35</v>
      </c>
      <c r="H27" s="40">
        <f t="shared" si="0"/>
        <v>0.94599999999999995</v>
      </c>
      <c r="I27" s="33">
        <f t="shared" si="1"/>
        <v>1884.6500000000015</v>
      </c>
      <c r="J27" s="37">
        <v>27994.31</v>
      </c>
      <c r="K27" s="45">
        <f t="shared" si="2"/>
        <v>0.80900000000000005</v>
      </c>
      <c r="L27" s="38">
        <v>27491.87</v>
      </c>
      <c r="M27" s="48">
        <f t="shared" si="3"/>
        <v>0.79500000000000004</v>
      </c>
      <c r="N27" s="33">
        <v>7383.96</v>
      </c>
    </row>
    <row r="28" spans="1:14" ht="20.100000000000001" customHeight="1" x14ac:dyDescent="0.2">
      <c r="A28" s="24" t="s">
        <v>24</v>
      </c>
      <c r="B28" s="16"/>
      <c r="C28" s="16"/>
      <c r="D28" s="29">
        <f>D29</f>
        <v>5211143</v>
      </c>
      <c r="E28" s="29">
        <f>E29</f>
        <v>12110396</v>
      </c>
      <c r="F28" s="29">
        <f>F29</f>
        <v>196727.23</v>
      </c>
      <c r="G28" s="29">
        <f>G29</f>
        <v>6769503.8499999996</v>
      </c>
      <c r="H28" s="42">
        <f t="shared" ref="H28:H33" si="4">ROUND(G28/E28,3)*1</f>
        <v>0.55900000000000005</v>
      </c>
      <c r="I28" s="29">
        <f>I29</f>
        <v>5144164.92</v>
      </c>
      <c r="J28" s="29">
        <f>J29</f>
        <v>14504.51</v>
      </c>
      <c r="K28" s="44">
        <f t="shared" ref="K28:K33" si="5">ROUND(J28/E28,3)*1</f>
        <v>1E-3</v>
      </c>
      <c r="L28" s="29">
        <f>L29</f>
        <v>14504.51</v>
      </c>
      <c r="M28" s="44">
        <f t="shared" ref="M28:M33" si="6">ROUND(L28/E28,3)*1</f>
        <v>1E-3</v>
      </c>
      <c r="N28" s="29">
        <f>N29</f>
        <v>0</v>
      </c>
    </row>
    <row r="29" spans="1:14" s="3" customFormat="1" ht="20.100000000000001" customHeight="1" x14ac:dyDescent="0.25">
      <c r="A29" s="15"/>
      <c r="B29" s="49" t="s">
        <v>25</v>
      </c>
      <c r="C29" s="22"/>
      <c r="D29" s="30">
        <f>SUM(D30+D31+D32)</f>
        <v>5211143</v>
      </c>
      <c r="E29" s="30">
        <f>SUM(E30+E31+E32)</f>
        <v>12110396</v>
      </c>
      <c r="F29" s="30">
        <f>SUM(F30+F31+F32)</f>
        <v>196727.23</v>
      </c>
      <c r="G29" s="30">
        <f>SUM(G30+G31+G32)</f>
        <v>6769503.8499999996</v>
      </c>
      <c r="H29" s="43">
        <f t="shared" si="4"/>
        <v>0.55900000000000005</v>
      </c>
      <c r="I29" s="30">
        <f>SUM(I30+I31+I32)</f>
        <v>5144164.92</v>
      </c>
      <c r="J29" s="30">
        <f>SUM(J30+J31+J32)</f>
        <v>14504.51</v>
      </c>
      <c r="K29" s="46">
        <f t="shared" si="5"/>
        <v>1E-3</v>
      </c>
      <c r="L29" s="30">
        <f>SUM(L30+L31+L32)</f>
        <v>14504.51</v>
      </c>
      <c r="M29" s="46">
        <f t="shared" si="6"/>
        <v>1E-3</v>
      </c>
      <c r="N29" s="30">
        <f>SUM(N30+N31+N32)</f>
        <v>0</v>
      </c>
    </row>
    <row r="30" spans="1:14" ht="20.100000000000001" customHeight="1" x14ac:dyDescent="0.2">
      <c r="A30" s="15"/>
      <c r="B30" s="50"/>
      <c r="C30" s="20" t="s">
        <v>43</v>
      </c>
      <c r="D30" s="31">
        <v>3000000</v>
      </c>
      <c r="E30" s="31">
        <v>3000000</v>
      </c>
      <c r="F30" s="31">
        <v>0</v>
      </c>
      <c r="G30" s="32">
        <v>0</v>
      </c>
      <c r="H30" s="40">
        <f t="shared" si="4"/>
        <v>0</v>
      </c>
      <c r="I30" s="33">
        <f>E30-G30-F30</f>
        <v>3000000</v>
      </c>
      <c r="J30" s="37">
        <v>0</v>
      </c>
      <c r="K30" s="45">
        <f t="shared" si="5"/>
        <v>0</v>
      </c>
      <c r="L30" s="38">
        <v>0</v>
      </c>
      <c r="M30" s="48">
        <f t="shared" si="6"/>
        <v>0</v>
      </c>
      <c r="N30" s="33">
        <v>0</v>
      </c>
    </row>
    <row r="31" spans="1:14" ht="20.100000000000001" customHeight="1" x14ac:dyDescent="0.2">
      <c r="A31" s="15"/>
      <c r="B31" s="50"/>
      <c r="C31" s="20" t="s">
        <v>26</v>
      </c>
      <c r="D31" s="31">
        <v>2211143</v>
      </c>
      <c r="E31" s="31">
        <v>9110396</v>
      </c>
      <c r="F31" s="31">
        <v>196727.23</v>
      </c>
      <c r="G31" s="32">
        <v>6769503.8499999996</v>
      </c>
      <c r="H31" s="40">
        <f t="shared" si="4"/>
        <v>0.74299999999999999</v>
      </c>
      <c r="I31" s="33">
        <f>E31-G31-F31</f>
        <v>2144164.9200000004</v>
      </c>
      <c r="J31" s="37">
        <v>14504.51</v>
      </c>
      <c r="K31" s="45">
        <f t="shared" si="5"/>
        <v>2E-3</v>
      </c>
      <c r="L31" s="38">
        <v>14504.51</v>
      </c>
      <c r="M31" s="48">
        <f t="shared" si="6"/>
        <v>2E-3</v>
      </c>
      <c r="N31" s="33">
        <v>0</v>
      </c>
    </row>
    <row r="32" spans="1:14" ht="20.100000000000001" customHeight="1" x14ac:dyDescent="0.2">
      <c r="A32" s="23"/>
      <c r="B32" s="51"/>
      <c r="C32" s="20" t="s">
        <v>41</v>
      </c>
      <c r="D32" s="31">
        <v>0</v>
      </c>
      <c r="E32" s="31">
        <v>0</v>
      </c>
      <c r="F32" s="31">
        <v>0</v>
      </c>
      <c r="G32" s="32">
        <v>0</v>
      </c>
      <c r="H32" s="40">
        <v>0</v>
      </c>
      <c r="I32" s="33">
        <f>E32-G32-F32</f>
        <v>0</v>
      </c>
      <c r="J32" s="37">
        <v>0</v>
      </c>
      <c r="K32" s="45">
        <v>0</v>
      </c>
      <c r="L32" s="38">
        <v>0</v>
      </c>
      <c r="M32" s="48">
        <v>0</v>
      </c>
      <c r="N32" s="33">
        <v>0</v>
      </c>
    </row>
    <row r="33" spans="1:14" ht="20.100000000000001" customHeight="1" x14ac:dyDescent="0.2">
      <c r="A33" s="55" t="s">
        <v>27</v>
      </c>
      <c r="B33" s="56"/>
      <c r="C33" s="57"/>
      <c r="D33" s="39">
        <f>D8+D28</f>
        <v>168145894</v>
      </c>
      <c r="E33" s="39">
        <f>E8+E28</f>
        <v>181672147</v>
      </c>
      <c r="F33" s="39">
        <f>F8+F28</f>
        <v>6794183.1400000006</v>
      </c>
      <c r="G33" s="39">
        <f>G8+G28</f>
        <v>94141665.109999985</v>
      </c>
      <c r="H33" s="41">
        <f t="shared" si="4"/>
        <v>0.51800000000000002</v>
      </c>
      <c r="I33" s="39">
        <f>I8+I28</f>
        <v>80736298.75</v>
      </c>
      <c r="J33" s="39">
        <f>J8+J28</f>
        <v>51364904.799999997</v>
      </c>
      <c r="K33" s="47">
        <f t="shared" si="5"/>
        <v>0.28299999999999997</v>
      </c>
      <c r="L33" s="39">
        <f>L8+L28</f>
        <v>45733044.359999992</v>
      </c>
      <c r="M33" s="47">
        <f t="shared" si="6"/>
        <v>0.252</v>
      </c>
      <c r="N33" s="39">
        <f>N8+N28</f>
        <v>11096691.41</v>
      </c>
    </row>
    <row r="34" spans="1:14" x14ac:dyDescent="0.2">
      <c r="A34" s="28" t="s">
        <v>38</v>
      </c>
    </row>
  </sheetData>
  <mergeCells count="2">
    <mergeCell ref="A6:C6"/>
    <mergeCell ref="A33:C33"/>
  </mergeCells>
  <pageMargins left="0" right="0" top="0" bottom="0" header="0" footer="0"/>
  <pageSetup paperSize="9" scale="60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Brush" shapeId="4097" r:id="rId4">
          <objectPr defaultSize="0" autoPict="0" r:id="rId5">
            <anchor moveWithCells="1" sizeWithCells="1">
              <from>
                <xdr:col>0</xdr:col>
                <xdr:colOff>190500</xdr:colOff>
                <xdr:row>0</xdr:row>
                <xdr:rowOff>104775</xdr:rowOff>
              </from>
              <to>
                <xdr:col>2</xdr:col>
                <xdr:colOff>323850</xdr:colOff>
                <xdr:row>3</xdr:row>
                <xdr:rowOff>180975</xdr:rowOff>
              </to>
            </anchor>
          </objectPr>
        </oleObject>
      </mc:Choice>
      <mc:Fallback>
        <oleObject progId="PBrush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SPassos</dc:creator>
  <cp:lastModifiedBy>Cláudia Possan Foschiera</cp:lastModifiedBy>
  <cp:lastPrinted>2022-01-21T17:14:00Z</cp:lastPrinted>
  <dcterms:created xsi:type="dcterms:W3CDTF">2015-03-24T18:37:33Z</dcterms:created>
  <dcterms:modified xsi:type="dcterms:W3CDTF">2022-09-26T15:25:13Z</dcterms:modified>
</cp:coreProperties>
</file>