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1570" windowHeight="7845" tabRatio="326"/>
  </bookViews>
  <sheets>
    <sheet name="RECEITAS BASE SIR" sheetId="1" r:id="rId1"/>
  </sheets>
  <definedNames>
    <definedName name="_xlnm.Print_Area" localSheetId="0">'RECEITAS BASE SIR'!$A$1:$T$124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E47" i="1" l="1"/>
  <c r="E48" i="1"/>
  <c r="E49" i="1"/>
  <c r="E120" i="1"/>
  <c r="Q20" i="1"/>
  <c r="Q53" i="1"/>
  <c r="R53" i="1"/>
  <c r="H47" i="1"/>
  <c r="H48" i="1"/>
  <c r="H49" i="1"/>
  <c r="J47" i="1"/>
  <c r="Q97" i="1"/>
  <c r="R18" i="1"/>
  <c r="T18" i="1"/>
  <c r="I118" i="1"/>
  <c r="G47" i="1"/>
  <c r="G48" i="1"/>
  <c r="G49" i="1"/>
  <c r="R44" i="1"/>
  <c r="T44" i="1"/>
  <c r="Q18" i="1"/>
  <c r="Q12" i="1"/>
  <c r="R12" i="1"/>
  <c r="Q63" i="1"/>
  <c r="R63" i="1"/>
  <c r="T63" i="1"/>
  <c r="I47" i="1"/>
  <c r="F47" i="1"/>
  <c r="F48" i="1"/>
  <c r="F49" i="1"/>
  <c r="K47" i="1"/>
  <c r="K48" i="1"/>
  <c r="K49" i="1"/>
  <c r="L47" i="1"/>
  <c r="L48" i="1"/>
  <c r="L49" i="1"/>
  <c r="M47" i="1"/>
  <c r="M48" i="1"/>
  <c r="M49" i="1"/>
  <c r="N47" i="1"/>
  <c r="O47" i="1"/>
  <c r="O48" i="1"/>
  <c r="O49" i="1"/>
  <c r="P47" i="1"/>
  <c r="P48" i="1"/>
  <c r="P49" i="1"/>
  <c r="T46" i="1"/>
  <c r="T48" i="1"/>
  <c r="T49" i="1"/>
  <c r="T73" i="1"/>
  <c r="T91" i="1"/>
  <c r="E92" i="1"/>
  <c r="R122" i="1"/>
  <c r="Q38" i="1"/>
  <c r="R38" i="1"/>
  <c r="T38" i="1"/>
  <c r="O92" i="1"/>
  <c r="Q59" i="1"/>
  <c r="R59" i="1"/>
  <c r="T59" i="1"/>
  <c r="Q61" i="1"/>
  <c r="R61" i="1"/>
  <c r="T61" i="1"/>
  <c r="F92" i="1"/>
  <c r="G92" i="1"/>
  <c r="H92" i="1"/>
  <c r="I92" i="1"/>
  <c r="J92" i="1"/>
  <c r="L92" i="1"/>
  <c r="M92" i="1"/>
  <c r="M93" i="1"/>
  <c r="N92" i="1"/>
  <c r="N93" i="1"/>
  <c r="P92" i="1"/>
  <c r="Q71" i="1"/>
  <c r="Q83" i="1"/>
  <c r="R83" i="1"/>
  <c r="T83" i="1"/>
  <c r="Q81" i="1"/>
  <c r="R81" i="1"/>
  <c r="T81" i="1"/>
  <c r="Q77" i="1"/>
  <c r="R77" i="1"/>
  <c r="T77" i="1"/>
  <c r="K92" i="1"/>
  <c r="Q75" i="1"/>
  <c r="Q73" i="1"/>
  <c r="Q69" i="1"/>
  <c r="R69" i="1"/>
  <c r="T69" i="1"/>
  <c r="Q65" i="1"/>
  <c r="R65" i="1"/>
  <c r="T65" i="1"/>
  <c r="Q67" i="1"/>
  <c r="R67" i="1"/>
  <c r="T67" i="1"/>
  <c r="Q10" i="1"/>
  <c r="R10" i="1"/>
  <c r="Q57" i="1"/>
  <c r="R57" i="1"/>
  <c r="Q14" i="1"/>
  <c r="Q16" i="1"/>
  <c r="R14" i="1"/>
  <c r="T14" i="1"/>
  <c r="R22" i="1"/>
  <c r="T22" i="1"/>
  <c r="Q26" i="1"/>
  <c r="Q28" i="1"/>
  <c r="R28" i="1"/>
  <c r="T28" i="1"/>
  <c r="Q30" i="1"/>
  <c r="R30" i="1"/>
  <c r="T30" i="1"/>
  <c r="Q32" i="1"/>
  <c r="R32" i="1"/>
  <c r="T32" i="1"/>
  <c r="Q34" i="1"/>
  <c r="R34" i="1"/>
  <c r="T34" i="1"/>
  <c r="Q36" i="1"/>
  <c r="R36" i="1"/>
  <c r="T36" i="1"/>
  <c r="Q40" i="1"/>
  <c r="R40" i="1"/>
  <c r="T40" i="1"/>
  <c r="Q42" i="1"/>
  <c r="R42" i="1"/>
  <c r="T42" i="1"/>
  <c r="Q79" i="1"/>
  <c r="R79" i="1"/>
  <c r="T79" i="1"/>
  <c r="Q85" i="1"/>
  <c r="R85" i="1"/>
  <c r="T85" i="1"/>
  <c r="Q87" i="1"/>
  <c r="R87" i="1"/>
  <c r="T87" i="1"/>
  <c r="Q89" i="1"/>
  <c r="R89" i="1"/>
  <c r="T89" i="1"/>
  <c r="Q99" i="1"/>
  <c r="Q101" i="1"/>
  <c r="R71" i="1"/>
  <c r="T71" i="1"/>
  <c r="Q103" i="1"/>
  <c r="Q105" i="1"/>
  <c r="R75" i="1"/>
  <c r="T75" i="1"/>
  <c r="Q109" i="1"/>
  <c r="R26" i="1"/>
  <c r="T26" i="1"/>
  <c r="Q111" i="1"/>
  <c r="Q113" i="1"/>
  <c r="Q115" i="1"/>
  <c r="E118" i="1"/>
  <c r="F118" i="1"/>
  <c r="G118" i="1"/>
  <c r="H118" i="1"/>
  <c r="K118" i="1"/>
  <c r="L118" i="1"/>
  <c r="M118" i="1"/>
  <c r="M120" i="1"/>
  <c r="N118" i="1"/>
  <c r="O118" i="1"/>
  <c r="P118" i="1"/>
  <c r="Q24" i="1"/>
  <c r="Q107" i="1"/>
  <c r="J118" i="1"/>
  <c r="N48" i="1"/>
  <c r="N49" i="1"/>
  <c r="O93" i="1"/>
  <c r="L120" i="1"/>
  <c r="L93" i="1"/>
  <c r="O120" i="1"/>
  <c r="P93" i="1"/>
  <c r="P120" i="1"/>
  <c r="N120" i="1"/>
  <c r="K93" i="1"/>
  <c r="K120" i="1"/>
  <c r="E93" i="1"/>
  <c r="F93" i="1"/>
  <c r="F120" i="1"/>
  <c r="G93" i="1"/>
  <c r="G120" i="1"/>
  <c r="T10" i="1"/>
  <c r="H93" i="1"/>
  <c r="H120" i="1"/>
  <c r="I48" i="1"/>
  <c r="I49" i="1"/>
  <c r="I120" i="1"/>
  <c r="I93" i="1"/>
  <c r="T12" i="1"/>
  <c r="R24" i="1"/>
  <c r="T24" i="1"/>
  <c r="Q118" i="1"/>
  <c r="R20" i="1"/>
  <c r="T20" i="1"/>
  <c r="J120" i="1"/>
  <c r="Q92" i="1"/>
  <c r="T57" i="1"/>
  <c r="R92" i="1"/>
  <c r="J93" i="1"/>
  <c r="J48" i="1"/>
  <c r="J49" i="1"/>
  <c r="Q47" i="1"/>
  <c r="R47" i="1"/>
  <c r="R120" i="1"/>
  <c r="R124" i="1"/>
  <c r="Q120" i="1"/>
  <c r="Q124" i="1"/>
  <c r="Q48" i="1"/>
  <c r="Q49" i="1"/>
</calcChain>
</file>

<file path=xl/sharedStrings.xml><?xml version="1.0" encoding="utf-8"?>
<sst xmlns="http://schemas.openxmlformats.org/spreadsheetml/2006/main" count="267" uniqueCount="90">
  <si>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</si>
  <si>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</si>
  <si>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</si>
  <si>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</si>
  <si>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</si>
  <si>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</si>
  <si>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</si>
  <si>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</si>
  <si>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</si>
  <si>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</si>
  <si>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</si>
  <si>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</si>
  <si>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</si>
  <si>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</si>
  <si>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</si>
  <si>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</si>
  <si>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</si>
  <si>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004.001.001</t>
  </si>
  <si>
    <t>FUNDO DE INVESTIMENTO FINANCEIRO - FIF – 171184</t>
  </si>
  <si>
    <t>004.001.007</t>
  </si>
  <si>
    <t>FUNDO DE INVESTIMENTO FINANCEIRO - FIF – 171185</t>
  </si>
  <si>
    <t>002.002.505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</si>
  <si>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</si>
  <si>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</si>
  <si>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</si>
  <si>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</si>
  <si>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</si>
  <si>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</si>
  <si>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</si>
  <si>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</si>
  <si>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</si>
  <si>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</si>
  <si>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</si>
  <si>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</si>
  <si>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</si>
  <si>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</si>
  <si>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</si>
  <si>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</si>
  <si>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</si>
  <si>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</si>
  <si>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</si>
  <si>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</si>
  <si>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</si>
  <si>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</si>
  <si>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</si>
  <si>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</si>
  <si>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</si>
  <si>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</si>
  <si>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</si>
  <si>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</si>
  <si>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</si>
  <si>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</si>
  <si>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</si>
  <si>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</si>
  <si>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</si>
  <si>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</si>
  <si>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</si>
  <si>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</si>
  <si>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</si>
  <si>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</si>
  <si>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</si>
  <si>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</si>
  <si>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</si>
  <si>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</si>
  <si>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</si>
  <si>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</si>
  <si>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</si>
  <si>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</si>
  <si>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</si>
  <si>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</si>
  <si>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</si>
  <si>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</si>
  <si>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</si>
  <si>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</si>
  <si>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003.001.111</t>
  </si>
  <si>
    <t>1990.99.11</t>
  </si>
  <si>
    <t>006.006.093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</si>
  <si>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</si>
  <si>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</si>
  <si>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</si>
  <si>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</si>
  <si>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</si>
  <si>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</si>
  <si>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</si>
  <si>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</si>
  <si>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005.003.697</t>
  </si>
  <si>
    <t>Descrição das Receitas Financeiras **</t>
  </si>
  <si>
    <t>** receita oriunda do Tesouro Nacional para atendimento de Convenio</t>
  </si>
  <si>
    <t>DEMONSTRATIVO DA RECEITA ARRECADADA E REALIZAÇÃO DO EXERCÍCIO DE 2022</t>
  </si>
  <si>
    <t>Período de apuração: de 01 janeiro de 2022  a 30 de Junho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</si>
</sst>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5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515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tabSelected="1" topLeftCell="A71" zoomScale="80" zoomScaleNormal="80" zoomScaleSheetLayoutView="100" workbookViewId="0">
      <selection activeCell="J107" sqref="J107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0" ht="21" customHeight="1" x14ac:dyDescent="0.2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2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0" ht="21" customHeight="1" x14ac:dyDescent="0.2">
      <c r="A4" s="115" t="s">
        <v>88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58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89</v>
      </c>
      <c r="F6" s="24"/>
      <c r="G6" s="26"/>
      <c r="H6" s="26"/>
      <c r="I6" s="32">
        <v>42.86</v>
      </c>
      <c r="J6" s="24"/>
      <c r="K6" s="25" t="s">
        <v>44</v>
      </c>
      <c r="L6" s="24"/>
      <c r="M6" s="24"/>
      <c r="N6" s="25" t="s">
        <v>56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2" t="s">
        <v>47</v>
      </c>
      <c r="B8" s="53" t="s">
        <v>41</v>
      </c>
      <c r="C8" s="54"/>
      <c r="D8" s="55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56" t="s">
        <v>13</v>
      </c>
      <c r="N8" s="56" t="s">
        <v>14</v>
      </c>
      <c r="O8" s="56" t="s">
        <v>15</v>
      </c>
      <c r="P8" s="56" t="s">
        <v>16</v>
      </c>
      <c r="Q8" s="56" t="s">
        <v>80</v>
      </c>
      <c r="R8" s="56" t="s">
        <v>81</v>
      </c>
    </row>
    <row r="9" spans="1:20" s="2" customFormat="1" ht="14.25" customHeight="1" x14ac:dyDescent="0.2">
      <c r="A9" s="116" t="s">
        <v>43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20"/>
    </row>
    <row r="10" spans="1:20" s="2" customFormat="1" ht="15" customHeight="1" x14ac:dyDescent="0.25">
      <c r="A10" s="28" t="s">
        <v>64</v>
      </c>
      <c r="B10" s="29" t="s">
        <v>18</v>
      </c>
      <c r="C10" s="38">
        <v>445210101</v>
      </c>
      <c r="D10" s="30" t="s">
        <v>21</v>
      </c>
      <c r="E10" s="31">
        <v>761532.59</v>
      </c>
      <c r="F10" s="31">
        <v>862250.06</v>
      </c>
      <c r="G10" s="31">
        <v>1041662.26</v>
      </c>
      <c r="H10" s="31">
        <v>948251.61</v>
      </c>
      <c r="I10" s="31">
        <v>1320801.47</v>
      </c>
      <c r="J10" s="31">
        <v>570821.43999999994</v>
      </c>
      <c r="K10" s="31"/>
      <c r="L10" s="31"/>
      <c r="M10" s="31"/>
      <c r="N10" s="31"/>
      <c r="O10" s="31"/>
      <c r="P10" s="31"/>
      <c r="Q10" s="33">
        <f>E10+F10+G10+H10+I10+J10+K10+L10+M10+N10+O10+P10</f>
        <v>5505319.4299999997</v>
      </c>
      <c r="R10" s="33">
        <f>Q10</f>
        <v>5505319.4299999997</v>
      </c>
      <c r="T10" s="96">
        <f>R10/5</f>
        <v>1101063.8859999999</v>
      </c>
    </row>
    <row r="11" spans="1:20" s="2" customFormat="1" ht="6" customHeight="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T11" s="96"/>
    </row>
    <row r="12" spans="1:20" ht="15" customHeight="1" x14ac:dyDescent="0.25">
      <c r="A12" s="28" t="s">
        <v>64</v>
      </c>
      <c r="B12" s="29" t="s">
        <v>18</v>
      </c>
      <c r="C12" s="38">
        <v>445210101</v>
      </c>
      <c r="D12" s="30" t="s">
        <v>17</v>
      </c>
      <c r="E12" s="31">
        <v>161485.10999999999</v>
      </c>
      <c r="F12" s="31">
        <v>170812.4</v>
      </c>
      <c r="G12" s="31">
        <v>220964.75</v>
      </c>
      <c r="H12" s="31">
        <v>215978.32</v>
      </c>
      <c r="I12" s="31">
        <v>298410.21999999997</v>
      </c>
      <c r="J12" s="31">
        <v>294571.03000000003</v>
      </c>
      <c r="K12" s="31"/>
      <c r="L12" s="31"/>
      <c r="M12" s="31"/>
      <c r="N12" s="31"/>
      <c r="O12" s="31"/>
      <c r="P12" s="31"/>
      <c r="Q12" s="33">
        <f>E12+F12+G12+H12+I12+J12+K12+L12+M12+N12+O12+P12</f>
        <v>1362221.83</v>
      </c>
      <c r="R12" s="33">
        <f>Q12</f>
        <v>1362221.83</v>
      </c>
      <c r="T12" s="96">
        <f>R12/5</f>
        <v>272444.36600000004</v>
      </c>
    </row>
    <row r="13" spans="1:20" ht="6" customHeight="1" x14ac:dyDescent="0.25">
      <c r="A13" s="45"/>
      <c r="B13" s="46"/>
      <c r="C13" s="47"/>
      <c r="D13" s="4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90"/>
      <c r="T13" s="96"/>
    </row>
    <row r="14" spans="1:20" ht="15" customHeight="1" x14ac:dyDescent="0.25">
      <c r="A14" s="28" t="s">
        <v>64</v>
      </c>
      <c r="B14" s="29" t="s">
        <v>18</v>
      </c>
      <c r="C14" s="38">
        <v>445210101</v>
      </c>
      <c r="D14" s="30" t="s">
        <v>19</v>
      </c>
      <c r="E14" s="31">
        <v>1354.51</v>
      </c>
      <c r="F14" s="31">
        <v>1461.65</v>
      </c>
      <c r="G14" s="31">
        <v>1767.22</v>
      </c>
      <c r="H14" s="31">
        <v>1708.36</v>
      </c>
      <c r="I14" s="31">
        <v>3343.5</v>
      </c>
      <c r="J14" s="31">
        <v>5578.04</v>
      </c>
      <c r="K14" s="31"/>
      <c r="L14" s="31"/>
      <c r="M14" s="31"/>
      <c r="N14" s="31"/>
      <c r="O14" s="31"/>
      <c r="P14" s="31"/>
      <c r="Q14" s="33">
        <f>E14+F14+G14+H14+I14+J14+K14+L14+M14+N14+O14+P14</f>
        <v>15213.279999999999</v>
      </c>
      <c r="R14" s="118">
        <f>Q14+Q16</f>
        <v>33191.050000000003</v>
      </c>
      <c r="T14" s="96">
        <f>R14/5</f>
        <v>6638.2100000000009</v>
      </c>
    </row>
    <row r="15" spans="1:20" s="2" customFormat="1" ht="6" customHeight="1" x14ac:dyDescent="0.25">
      <c r="A15" s="45"/>
      <c r="B15" s="46"/>
      <c r="C15" s="47"/>
      <c r="D15" s="4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119"/>
      <c r="T15" s="96"/>
    </row>
    <row r="16" spans="1:20" ht="15" customHeight="1" x14ac:dyDescent="0.25">
      <c r="A16" s="28" t="s">
        <v>64</v>
      </c>
      <c r="B16" s="29" t="s">
        <v>20</v>
      </c>
      <c r="C16" s="38">
        <v>445210101</v>
      </c>
      <c r="D16" s="30" t="s">
        <v>19</v>
      </c>
      <c r="E16" s="31">
        <v>2442.6</v>
      </c>
      <c r="F16" s="31">
        <v>2610.04</v>
      </c>
      <c r="G16" s="31">
        <v>3123.95</v>
      </c>
      <c r="H16" s="31">
        <v>2774.9</v>
      </c>
      <c r="I16" s="31">
        <v>3537.71</v>
      </c>
      <c r="J16" s="31">
        <v>3488.57</v>
      </c>
      <c r="K16" s="31"/>
      <c r="L16" s="31"/>
      <c r="M16" s="31"/>
      <c r="N16" s="31"/>
      <c r="O16" s="31"/>
      <c r="P16" s="31"/>
      <c r="Q16" s="33">
        <f>E16+F16+G16+H16+I16+J16+K16+L16+M16+N16+O16+P16</f>
        <v>17977.77</v>
      </c>
      <c r="R16" s="120"/>
      <c r="T16" s="96"/>
    </row>
    <row r="17" spans="1:22" ht="6" customHeight="1" x14ac:dyDescent="0.25">
      <c r="A17" s="45"/>
      <c r="B17" s="46"/>
      <c r="C17" s="47"/>
      <c r="D17" s="4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90"/>
      <c r="T17" s="96"/>
    </row>
    <row r="18" spans="1:22" ht="15" customHeight="1" x14ac:dyDescent="0.25">
      <c r="A18" s="28" t="s">
        <v>65</v>
      </c>
      <c r="B18" s="29" t="s">
        <v>22</v>
      </c>
      <c r="C18" s="38">
        <v>433113703</v>
      </c>
      <c r="D18" s="30" t="s">
        <v>17</v>
      </c>
      <c r="E18" s="31">
        <v>383.6</v>
      </c>
      <c r="F18" s="31">
        <v>383.59</v>
      </c>
      <c r="G18" s="31">
        <v>0</v>
      </c>
      <c r="H18" s="31">
        <v>248.2</v>
      </c>
      <c r="I18" s="31">
        <v>498.9</v>
      </c>
      <c r="J18" s="31">
        <v>0</v>
      </c>
      <c r="K18" s="31"/>
      <c r="L18" s="31"/>
      <c r="M18" s="31"/>
      <c r="N18" s="31"/>
      <c r="O18" s="31"/>
      <c r="P18" s="31"/>
      <c r="Q18" s="33">
        <f>E18+F18+G18+H18+I18+J18+K18+L18+M18+N18+O18+P18</f>
        <v>1514.29</v>
      </c>
      <c r="R18" s="33">
        <f>Q18+Q97</f>
        <v>1059.97</v>
      </c>
      <c r="T18" s="96">
        <f>R18/5</f>
        <v>211.994</v>
      </c>
      <c r="V18">
        <v>4189.46</v>
      </c>
    </row>
    <row r="19" spans="1:22" ht="6" customHeight="1" x14ac:dyDescent="0.25">
      <c r="A19" s="45"/>
      <c r="B19" s="46"/>
      <c r="C19" s="47"/>
      <c r="D19" s="4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T19" s="96"/>
    </row>
    <row r="20" spans="1:22" ht="15" customHeight="1" x14ac:dyDescent="0.25">
      <c r="A20" s="28" t="s">
        <v>66</v>
      </c>
      <c r="B20" s="29" t="s">
        <v>23</v>
      </c>
      <c r="C20" s="38">
        <v>433119982</v>
      </c>
      <c r="D20" s="30" t="s">
        <v>17</v>
      </c>
      <c r="E20" s="31">
        <v>0</v>
      </c>
      <c r="F20" s="31">
        <v>95.91</v>
      </c>
      <c r="G20" s="31">
        <v>31.97</v>
      </c>
      <c r="H20" s="31">
        <v>3668.24</v>
      </c>
      <c r="I20" s="31">
        <v>0</v>
      </c>
      <c r="J20" s="31">
        <v>31.97</v>
      </c>
      <c r="K20" s="31"/>
      <c r="L20" s="31"/>
      <c r="M20" s="31"/>
      <c r="N20" s="31"/>
      <c r="O20" s="31"/>
      <c r="P20" s="31"/>
      <c r="Q20" s="33">
        <f>E20+F20+G20+H20+I20+J20+K20+L20+M20+N20+O20+P20</f>
        <v>3828.0899999999997</v>
      </c>
      <c r="R20" s="33">
        <f>Q20+Q99</f>
        <v>2679.5899999999997</v>
      </c>
      <c r="T20" s="96">
        <f>R20/5</f>
        <v>535.91799999999989</v>
      </c>
      <c r="V20">
        <v>3968.29</v>
      </c>
    </row>
    <row r="21" spans="1:22" ht="6" customHeight="1" x14ac:dyDescent="0.25">
      <c r="A21" s="45"/>
      <c r="B21" s="46"/>
      <c r="C21" s="47"/>
      <c r="D21" s="4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T21" s="96"/>
    </row>
    <row r="22" spans="1:22" s="2" customFormat="1" ht="15" customHeight="1" x14ac:dyDescent="0.25">
      <c r="A22" s="28" t="s">
        <v>69</v>
      </c>
      <c r="B22" s="29" t="s">
        <v>26</v>
      </c>
      <c r="C22" s="38">
        <v>442419906</v>
      </c>
      <c r="D22" s="30" t="s">
        <v>74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/>
      <c r="L22" s="31"/>
      <c r="M22" s="31"/>
      <c r="N22" s="31"/>
      <c r="O22" s="31"/>
      <c r="P22" s="31"/>
      <c r="Q22" s="33">
        <v>0</v>
      </c>
      <c r="R22" s="33">
        <f>Q22</f>
        <v>0</v>
      </c>
      <c r="T22" s="96">
        <f>R22/5</f>
        <v>0</v>
      </c>
    </row>
    <row r="23" spans="1:22" s="2" customFormat="1" ht="6" customHeight="1" x14ac:dyDescent="0.25">
      <c r="A23" s="45"/>
      <c r="B23" s="46"/>
      <c r="C23" s="47"/>
      <c r="D23" s="4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0"/>
      <c r="T23" s="96"/>
    </row>
    <row r="24" spans="1:22" ht="15" customHeight="1" x14ac:dyDescent="0.25">
      <c r="A24" s="28" t="s">
        <v>69</v>
      </c>
      <c r="B24" s="29" t="s">
        <v>26</v>
      </c>
      <c r="C24" s="38">
        <v>442419906</v>
      </c>
      <c r="D24" s="30" t="s">
        <v>17</v>
      </c>
      <c r="E24" s="31">
        <v>3164107.14</v>
      </c>
      <c r="F24" s="31">
        <v>2919895.24</v>
      </c>
      <c r="G24" s="31">
        <v>3872545.56</v>
      </c>
      <c r="H24" s="31">
        <v>3086714.76</v>
      </c>
      <c r="I24" s="31">
        <v>4327141.1500000004</v>
      </c>
      <c r="J24" s="31">
        <v>4868202.3</v>
      </c>
      <c r="K24" s="31"/>
      <c r="L24" s="31"/>
      <c r="M24" s="31"/>
      <c r="N24" s="31"/>
      <c r="O24" s="31"/>
      <c r="P24" s="31"/>
      <c r="Q24" s="33">
        <f>E24+F24+G24+H24+I24+J24+K24+L24+M24+N24+O24+P24</f>
        <v>22238606.150000002</v>
      </c>
      <c r="R24" s="33">
        <f>Q24+Q107</f>
        <v>15566954.420000002</v>
      </c>
      <c r="S24" s="2"/>
      <c r="T24" s="96">
        <f>R24/5</f>
        <v>3113390.8840000005</v>
      </c>
    </row>
    <row r="25" spans="1:22" ht="6" customHeight="1" x14ac:dyDescent="0.25">
      <c r="A25" s="45"/>
      <c r="B25" s="46"/>
      <c r="C25" s="47"/>
      <c r="D25" s="4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90"/>
      <c r="S25" s="2"/>
      <c r="T25" s="96"/>
    </row>
    <row r="26" spans="1:22" ht="15" customHeight="1" x14ac:dyDescent="0.25">
      <c r="A26" s="28" t="s">
        <v>69</v>
      </c>
      <c r="B26" s="29" t="s">
        <v>63</v>
      </c>
      <c r="C26" s="38">
        <v>442419906</v>
      </c>
      <c r="D26" s="30" t="s">
        <v>19</v>
      </c>
      <c r="E26" s="31">
        <v>1007.05</v>
      </c>
      <c r="F26" s="31">
        <v>2014.11</v>
      </c>
      <c r="G26" s="31">
        <v>7273.17</v>
      </c>
      <c r="H26" s="31">
        <v>81879.16</v>
      </c>
      <c r="I26" s="31">
        <v>284325.18</v>
      </c>
      <c r="J26" s="31">
        <v>32913.89</v>
      </c>
      <c r="K26" s="31"/>
      <c r="L26" s="31"/>
      <c r="M26" s="31"/>
      <c r="N26" s="31"/>
      <c r="O26" s="31"/>
      <c r="P26" s="31"/>
      <c r="Q26" s="33">
        <f>E26+F26+G26+H26+I26+J26+K26+L26+M26+N26+O26+P26</f>
        <v>409412.56</v>
      </c>
      <c r="R26" s="33">
        <f>Q26+Q109</f>
        <v>409412.56</v>
      </c>
      <c r="S26" s="2"/>
      <c r="T26" s="96">
        <f>R26/5</f>
        <v>81882.512000000002</v>
      </c>
    </row>
    <row r="27" spans="1:22" ht="6" customHeight="1" x14ac:dyDescent="0.25">
      <c r="A27" s="45"/>
      <c r="B27" s="46"/>
      <c r="C27" s="47"/>
      <c r="D27" s="48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90"/>
      <c r="S27" s="2"/>
      <c r="T27" s="96"/>
    </row>
    <row r="28" spans="1:22" ht="15" customHeight="1" x14ac:dyDescent="0.25">
      <c r="A28" s="28" t="s">
        <v>69</v>
      </c>
      <c r="B28" s="29" t="s">
        <v>27</v>
      </c>
      <c r="C28" s="38">
        <v>442419916</v>
      </c>
      <c r="D28" s="30" t="s">
        <v>21</v>
      </c>
      <c r="E28" s="31">
        <v>22.38</v>
      </c>
      <c r="F28" s="31">
        <v>9373.16</v>
      </c>
      <c r="G28" s="31">
        <v>0</v>
      </c>
      <c r="H28" s="31">
        <v>0</v>
      </c>
      <c r="I28" s="31">
        <v>0</v>
      </c>
      <c r="J28" s="31">
        <v>0</v>
      </c>
      <c r="K28" s="31"/>
      <c r="L28" s="31"/>
      <c r="M28" s="31"/>
      <c r="N28" s="31"/>
      <c r="O28" s="31"/>
      <c r="P28" s="31"/>
      <c r="Q28" s="33">
        <f>E28+F28+G28+H28+I28+J28+K28+L28+M28+N28+O28+P28</f>
        <v>9395.5399999999991</v>
      </c>
      <c r="R28" s="33">
        <f>Q28</f>
        <v>9395.5399999999991</v>
      </c>
      <c r="S28" s="2"/>
      <c r="T28" s="96">
        <f>R28/5</f>
        <v>1879.1079999999997</v>
      </c>
    </row>
    <row r="29" spans="1:22" ht="6" customHeight="1" x14ac:dyDescent="0.25">
      <c r="A29" s="45"/>
      <c r="B29" s="46"/>
      <c r="C29" s="47"/>
      <c r="D29" s="4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2"/>
      <c r="T29" s="96"/>
    </row>
    <row r="30" spans="1:22" ht="15" customHeight="1" x14ac:dyDescent="0.25">
      <c r="A30" s="28" t="s">
        <v>69</v>
      </c>
      <c r="B30" s="29" t="s">
        <v>28</v>
      </c>
      <c r="C30" s="38">
        <v>442419917</v>
      </c>
      <c r="D30" s="30" t="s">
        <v>21</v>
      </c>
      <c r="E30" s="31">
        <v>31.98</v>
      </c>
      <c r="F30" s="31">
        <v>16244.26</v>
      </c>
      <c r="G30" s="31">
        <v>0</v>
      </c>
      <c r="H30" s="31">
        <v>0</v>
      </c>
      <c r="I30" s="31">
        <v>0</v>
      </c>
      <c r="J30" s="31">
        <v>0</v>
      </c>
      <c r="K30" s="31"/>
      <c r="L30" s="31"/>
      <c r="M30" s="31"/>
      <c r="N30" s="31"/>
      <c r="O30" s="31"/>
      <c r="P30" s="31"/>
      <c r="Q30" s="33">
        <f>E30+F30+G30+H30+I30+J30+K30+L30+M30+N30+O30+P30</f>
        <v>16276.24</v>
      </c>
      <c r="R30" s="33">
        <f>Q30</f>
        <v>16276.24</v>
      </c>
      <c r="T30" s="96">
        <f>R30/5</f>
        <v>3255.248</v>
      </c>
    </row>
    <row r="31" spans="1:22" ht="6" customHeight="1" x14ac:dyDescent="0.25">
      <c r="A31" s="45"/>
      <c r="B31" s="46"/>
      <c r="C31" s="47"/>
      <c r="D31" s="4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T31" s="96"/>
    </row>
    <row r="32" spans="1:22" ht="15" customHeight="1" x14ac:dyDescent="0.25">
      <c r="A32" s="28" t="s">
        <v>70</v>
      </c>
      <c r="B32" s="29" t="s">
        <v>72</v>
      </c>
      <c r="C32" s="38">
        <v>499918522</v>
      </c>
      <c r="D32" s="30" t="s">
        <v>21</v>
      </c>
      <c r="E32" s="31">
        <v>25145.18</v>
      </c>
      <c r="F32" s="31">
        <v>92248.84</v>
      </c>
      <c r="G32" s="31">
        <v>143955.38</v>
      </c>
      <c r="H32" s="31">
        <v>47309.16</v>
      </c>
      <c r="I32" s="31">
        <v>356571.81</v>
      </c>
      <c r="J32" s="31">
        <v>72674.42</v>
      </c>
      <c r="K32" s="31"/>
      <c r="L32" s="31"/>
      <c r="M32" s="31"/>
      <c r="N32" s="31"/>
      <c r="O32" s="31"/>
      <c r="P32" s="31"/>
      <c r="Q32" s="33">
        <f>E32+F32+G32+H32+I32+J32+K32+L32+M32+N32+O32+P32</f>
        <v>737904.79</v>
      </c>
      <c r="R32" s="33">
        <f>Q32</f>
        <v>737904.79</v>
      </c>
      <c r="T32" s="96">
        <f>R32/5</f>
        <v>147580.95800000001</v>
      </c>
    </row>
    <row r="33" spans="1:20" ht="6" customHeight="1" x14ac:dyDescent="0.25">
      <c r="A33" s="45"/>
      <c r="B33" s="46" t="s">
        <v>30</v>
      </c>
      <c r="C33" s="47"/>
      <c r="D33" s="48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96"/>
    </row>
    <row r="34" spans="1:20" ht="15" customHeight="1" x14ac:dyDescent="0.25">
      <c r="A34" s="28" t="s">
        <v>70</v>
      </c>
      <c r="B34" s="29" t="s">
        <v>72</v>
      </c>
      <c r="C34" s="38">
        <v>499918524</v>
      </c>
      <c r="D34" s="30" t="s">
        <v>21</v>
      </c>
      <c r="E34" s="31">
        <v>16152027.42</v>
      </c>
      <c r="F34" s="31">
        <v>8700345.4399999995</v>
      </c>
      <c r="G34" s="31">
        <v>9757611.0600000005</v>
      </c>
      <c r="H34" s="31">
        <v>23075051.579999998</v>
      </c>
      <c r="I34" s="31">
        <v>9647665.4100000001</v>
      </c>
      <c r="J34" s="31">
        <v>10113652.99</v>
      </c>
      <c r="K34" s="31"/>
      <c r="L34" s="31"/>
      <c r="M34" s="31"/>
      <c r="N34" s="31"/>
      <c r="O34" s="31"/>
      <c r="P34" s="31"/>
      <c r="Q34" s="33">
        <f>E34+F34+G34+H34+I34+J34+K34+L34+M34+N34+O34+P34</f>
        <v>77446353.899999991</v>
      </c>
      <c r="R34" s="33">
        <f>Q34</f>
        <v>77446353.899999991</v>
      </c>
      <c r="T34" s="96">
        <f>R34/5</f>
        <v>15489270.779999997</v>
      </c>
    </row>
    <row r="35" spans="1:20" s="2" customFormat="1" ht="6" customHeight="1" x14ac:dyDescent="0.25">
      <c r="A35" s="45"/>
      <c r="B35" s="46"/>
      <c r="C35" s="47"/>
      <c r="D35" s="48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  <c r="R35" s="90"/>
      <c r="T35" s="96"/>
    </row>
    <row r="36" spans="1:20" ht="15" customHeight="1" x14ac:dyDescent="0.25">
      <c r="A36" s="28" t="s">
        <v>70</v>
      </c>
      <c r="B36" s="29" t="s">
        <v>72</v>
      </c>
      <c r="C36" s="38">
        <v>499918535</v>
      </c>
      <c r="D36" s="30" t="s">
        <v>21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6">
        <f>R36/5</f>
        <v>0</v>
      </c>
    </row>
    <row r="37" spans="1:20" ht="6" customHeight="1" x14ac:dyDescent="0.25">
      <c r="A37" s="45"/>
      <c r="B37" s="46"/>
      <c r="C37" s="47"/>
      <c r="D37" s="48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T37" s="96"/>
    </row>
    <row r="38" spans="1:20" ht="14.25" customHeight="1" x14ac:dyDescent="0.25">
      <c r="A38" s="45" t="s">
        <v>70</v>
      </c>
      <c r="B38" s="29" t="s">
        <v>72</v>
      </c>
      <c r="C38" s="38">
        <v>499918540</v>
      </c>
      <c r="D38" s="30" t="s">
        <v>21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/>
      <c r="L38" s="31"/>
      <c r="M38" s="31"/>
      <c r="N38" s="31"/>
      <c r="O38" s="31"/>
      <c r="P38" s="31"/>
      <c r="Q38" s="33">
        <f>E38+F38+G38+H38+I38+J38+K38+L38+M38+N38+O38+P38</f>
        <v>0</v>
      </c>
      <c r="R38" s="33">
        <f>Q38</f>
        <v>0</v>
      </c>
      <c r="T38" s="96">
        <f>R38/5</f>
        <v>0</v>
      </c>
    </row>
    <row r="39" spans="1:20" ht="6" customHeight="1" x14ac:dyDescent="0.25">
      <c r="A39" s="45"/>
      <c r="B39" s="46"/>
      <c r="C39" s="47"/>
      <c r="D39" s="48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T39" s="96"/>
    </row>
    <row r="40" spans="1:20" s="2" customFormat="1" ht="15" customHeight="1" x14ac:dyDescent="0.25">
      <c r="A40" s="28" t="s">
        <v>71</v>
      </c>
      <c r="B40" s="29" t="s">
        <v>54</v>
      </c>
      <c r="C40" s="38">
        <v>442411614</v>
      </c>
      <c r="D40" s="30" t="s">
        <v>21</v>
      </c>
      <c r="E40" s="31">
        <v>14060.7</v>
      </c>
      <c r="F40" s="31">
        <v>49059.17</v>
      </c>
      <c r="G40" s="31">
        <v>49424.160000000003</v>
      </c>
      <c r="H40" s="31">
        <v>22052.33</v>
      </c>
      <c r="I40" s="31">
        <v>213351.23</v>
      </c>
      <c r="J40" s="31">
        <v>30401.97</v>
      </c>
      <c r="K40" s="31"/>
      <c r="L40" s="31"/>
      <c r="M40" s="31"/>
      <c r="N40" s="31"/>
      <c r="O40" s="31"/>
      <c r="P40" s="31"/>
      <c r="Q40" s="33">
        <f>E40+F40+G40+H40+I40+J40+K40+L40+M40+N40+O40+P40</f>
        <v>378349.55999999994</v>
      </c>
      <c r="R40" s="33">
        <f>Q40</f>
        <v>378349.55999999994</v>
      </c>
      <c r="T40" s="96">
        <f>R40/5</f>
        <v>75669.911999999982</v>
      </c>
    </row>
    <row r="41" spans="1:20" s="2" customFormat="1" ht="6" customHeight="1" x14ac:dyDescent="0.25">
      <c r="A41" s="45"/>
      <c r="B41" s="46"/>
      <c r="C41" s="47"/>
      <c r="D41" s="48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90"/>
      <c r="T41" s="96"/>
    </row>
    <row r="42" spans="1:20" s="2" customFormat="1" ht="15" customHeight="1" x14ac:dyDescent="0.25">
      <c r="A42" s="28" t="s">
        <v>71</v>
      </c>
      <c r="B42" s="29" t="s">
        <v>54</v>
      </c>
      <c r="C42" s="38">
        <v>442411617</v>
      </c>
      <c r="D42" s="30" t="s">
        <v>21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/>
      <c r="L42" s="31"/>
      <c r="M42" s="31"/>
      <c r="N42" s="31"/>
      <c r="O42" s="31"/>
      <c r="P42" s="31"/>
      <c r="Q42" s="33">
        <f>E42+F42+G42+H42+I42+J42+K42+L42+M42+N42+O42+P42</f>
        <v>0</v>
      </c>
      <c r="R42" s="33">
        <f>Q42</f>
        <v>0</v>
      </c>
      <c r="T42" s="96">
        <f>R42/5</f>
        <v>0</v>
      </c>
    </row>
    <row r="43" spans="1:20" s="2" customFormat="1" ht="6" customHeight="1" x14ac:dyDescent="0.25">
      <c r="A43" s="45"/>
      <c r="B43" s="46"/>
      <c r="C43" s="47"/>
      <c r="D43" s="4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0"/>
      <c r="R43" s="90"/>
      <c r="T43" s="96"/>
    </row>
    <row r="44" spans="1:20" s="2" customFormat="1" ht="15" customHeight="1" x14ac:dyDescent="0.25">
      <c r="A44" s="28" t="s">
        <v>75</v>
      </c>
      <c r="B44" s="29" t="s">
        <v>79</v>
      </c>
      <c r="C44" s="38">
        <v>499910201</v>
      </c>
      <c r="D44" s="30" t="s">
        <v>76</v>
      </c>
      <c r="E44" s="31">
        <v>131124.26999999999</v>
      </c>
      <c r="F44" s="31">
        <v>42063.27</v>
      </c>
      <c r="G44" s="31">
        <v>164598.48000000001</v>
      </c>
      <c r="H44" s="31">
        <v>26598.43</v>
      </c>
      <c r="I44" s="31">
        <v>68167.179999999993</v>
      </c>
      <c r="J44" s="31">
        <v>8255.64</v>
      </c>
      <c r="K44" s="31"/>
      <c r="L44" s="31"/>
      <c r="M44" s="31"/>
      <c r="N44" s="31"/>
      <c r="O44" s="31"/>
      <c r="P44" s="31"/>
      <c r="Q44" s="33">
        <v>8255.64</v>
      </c>
      <c r="R44" s="33">
        <f>Q44</f>
        <v>8255.64</v>
      </c>
      <c r="T44" s="96">
        <f>R44/5</f>
        <v>1651.1279999999999</v>
      </c>
    </row>
    <row r="45" spans="1:20" s="2" customFormat="1" ht="6" customHeight="1" x14ac:dyDescent="0.25">
      <c r="A45" s="45"/>
      <c r="B45" s="46"/>
      <c r="C45" s="47"/>
      <c r="D45" s="4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20"/>
      <c r="T45" s="96"/>
    </row>
    <row r="46" spans="1:20" ht="14.1" customHeight="1" x14ac:dyDescent="0.25">
      <c r="A46" s="57"/>
      <c r="B46" s="58" t="s">
        <v>57</v>
      </c>
      <c r="C46" s="59"/>
      <c r="D46" s="60"/>
      <c r="E46" s="61" t="s">
        <v>5</v>
      </c>
      <c r="F46" s="61" t="s">
        <v>6</v>
      </c>
      <c r="G46" s="61" t="s">
        <v>7</v>
      </c>
      <c r="H46" s="61" t="s">
        <v>8</v>
      </c>
      <c r="I46" s="61" t="s">
        <v>9</v>
      </c>
      <c r="J46" s="61" t="s">
        <v>10</v>
      </c>
      <c r="K46" s="61" t="s">
        <v>11</v>
      </c>
      <c r="L46" s="61" t="s">
        <v>12</v>
      </c>
      <c r="M46" s="61" t="s">
        <v>13</v>
      </c>
      <c r="N46" s="61" t="s">
        <v>14</v>
      </c>
      <c r="O46" s="61" t="s">
        <v>15</v>
      </c>
      <c r="P46" s="61" t="s">
        <v>16</v>
      </c>
      <c r="Q46" s="62"/>
      <c r="R46" s="62"/>
      <c r="T46" s="96">
        <f>R46/5</f>
        <v>0</v>
      </c>
    </row>
    <row r="47" spans="1:20" ht="18.75" customHeight="1" x14ac:dyDescent="0.3">
      <c r="A47" s="63"/>
      <c r="B47" s="64" t="s">
        <v>31</v>
      </c>
      <c r="C47" s="65"/>
      <c r="D47" s="66"/>
      <c r="E47" s="67">
        <f>SUM(E10:E42)</f>
        <v>20283600.259999998</v>
      </c>
      <c r="F47" s="67">
        <f t="shared" ref="F47:P47" si="0">SUM(F10:F42)</f>
        <v>12826793.869999999</v>
      </c>
      <c r="G47" s="67">
        <f>SUM(G10:G42)</f>
        <v>15098359.48</v>
      </c>
      <c r="H47" s="67">
        <f t="shared" si="0"/>
        <v>27485636.619999997</v>
      </c>
      <c r="I47" s="67">
        <f>SUM(I10:I44)</f>
        <v>16523813.76</v>
      </c>
      <c r="J47" s="67">
        <f t="shared" si="0"/>
        <v>15992336.619999999</v>
      </c>
      <c r="K47" s="67">
        <f t="shared" si="0"/>
        <v>0</v>
      </c>
      <c r="L47" s="67">
        <f t="shared" si="0"/>
        <v>0</v>
      </c>
      <c r="M47" s="67">
        <f t="shared" si="0"/>
        <v>0</v>
      </c>
      <c r="N47" s="67">
        <f t="shared" si="0"/>
        <v>0</v>
      </c>
      <c r="O47" s="67">
        <f t="shared" si="0"/>
        <v>0</v>
      </c>
      <c r="P47" s="67">
        <f t="shared" si="0"/>
        <v>0</v>
      </c>
      <c r="Q47" s="68">
        <f>SUM(Q10:Q44)</f>
        <v>108150629.06999999</v>
      </c>
      <c r="R47" s="68">
        <f>SUM(R10:R44)</f>
        <v>101477374.52</v>
      </c>
      <c r="T47" s="96"/>
    </row>
    <row r="48" spans="1:20" s="4" customFormat="1" ht="22.5" hidden="1" customHeight="1" x14ac:dyDescent="0.2">
      <c r="B48" s="18" t="s">
        <v>46</v>
      </c>
      <c r="C48" s="39"/>
      <c r="D48" s="14"/>
      <c r="E48" s="19">
        <f t="shared" ref="E48:Q48" si="1">E47-SUM(E28:E45)</f>
        <v>3961188.33</v>
      </c>
      <c r="F48" s="19">
        <f t="shared" si="1"/>
        <v>3917459.7300000004</v>
      </c>
      <c r="G48" s="19">
        <f t="shared" si="1"/>
        <v>4982770.3999999985</v>
      </c>
      <c r="H48" s="19">
        <f t="shared" si="1"/>
        <v>4314625.120000001</v>
      </c>
      <c r="I48" s="19">
        <f t="shared" si="1"/>
        <v>6238058.129999999</v>
      </c>
      <c r="J48" s="19">
        <f t="shared" si="1"/>
        <v>5767351.5999999978</v>
      </c>
      <c r="K48" s="19">
        <f t="shared" si="1"/>
        <v>0</v>
      </c>
      <c r="L48" s="19">
        <f t="shared" si="1"/>
        <v>0</v>
      </c>
      <c r="M48" s="19">
        <f t="shared" si="1"/>
        <v>0</v>
      </c>
      <c r="N48" s="19">
        <f t="shared" si="1"/>
        <v>0</v>
      </c>
      <c r="O48" s="19">
        <f t="shared" si="1"/>
        <v>0</v>
      </c>
      <c r="P48" s="19">
        <f t="shared" si="1"/>
        <v>0</v>
      </c>
      <c r="Q48" s="19">
        <f t="shared" si="1"/>
        <v>29554093.400000006</v>
      </c>
      <c r="T48" s="96">
        <f>R48/5</f>
        <v>0</v>
      </c>
    </row>
    <row r="49" spans="1:20" s="4" customFormat="1" ht="26.25" hidden="1" customHeight="1" x14ac:dyDescent="0.2">
      <c r="B49" s="5" t="s">
        <v>45</v>
      </c>
      <c r="C49" s="40"/>
      <c r="D49" s="15"/>
      <c r="E49" s="6" t="e">
        <f>E48-E24-E26-#REF!</f>
        <v>#REF!</v>
      </c>
      <c r="F49" s="6" t="e">
        <f>F48-F24-F26-#REF!</f>
        <v>#REF!</v>
      </c>
      <c r="G49" s="6" t="e">
        <f>G48-G24-G26-#REF!</f>
        <v>#REF!</v>
      </c>
      <c r="H49" s="6" t="e">
        <f>H48-H24-H26-#REF!</f>
        <v>#REF!</v>
      </c>
      <c r="I49" s="6" t="e">
        <f>I48-I24-I26-#REF!</f>
        <v>#REF!</v>
      </c>
      <c r="J49" s="6" t="e">
        <f>J48-J24-J26-#REF!</f>
        <v>#REF!</v>
      </c>
      <c r="K49" s="6" t="e">
        <f>K48-K24-K26-#REF!</f>
        <v>#REF!</v>
      </c>
      <c r="L49" s="6" t="e">
        <f>L48-L24-L26-#REF!</f>
        <v>#REF!</v>
      </c>
      <c r="M49" s="6" t="e">
        <f>M48-M24-M26-#REF!</f>
        <v>#REF!</v>
      </c>
      <c r="N49" s="6" t="e">
        <f>N48-N24-N26-#REF!</f>
        <v>#REF!</v>
      </c>
      <c r="O49" s="6" t="e">
        <f>O48-O24-O26-#REF!</f>
        <v>#REF!</v>
      </c>
      <c r="P49" s="6" t="e">
        <f>P48-P24-P26-#REF!</f>
        <v>#REF!</v>
      </c>
      <c r="Q49" s="6" t="e">
        <f>Q48-Q24-Q26-#REF!</f>
        <v>#REF!</v>
      </c>
      <c r="T49" s="96">
        <f>R49/5</f>
        <v>0</v>
      </c>
    </row>
    <row r="50" spans="1:20" s="4" customFormat="1" ht="26.25" customHeight="1" x14ac:dyDescent="0.2">
      <c r="B50" s="105"/>
      <c r="C50" s="10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T50" s="96"/>
    </row>
    <row r="51" spans="1:20" s="4" customFormat="1" ht="19.5" customHeight="1" x14ac:dyDescent="0.35">
      <c r="A51" s="52" t="s">
        <v>47</v>
      </c>
      <c r="B51" s="53" t="s">
        <v>86</v>
      </c>
      <c r="C51" s="54"/>
      <c r="D51" s="55" t="s">
        <v>4</v>
      </c>
      <c r="E51" s="56" t="s">
        <v>5</v>
      </c>
      <c r="F51" s="56" t="s">
        <v>6</v>
      </c>
      <c r="G51" s="56" t="s">
        <v>7</v>
      </c>
      <c r="H51" s="56" t="s">
        <v>8</v>
      </c>
      <c r="I51" s="56" t="s">
        <v>9</v>
      </c>
      <c r="J51" s="56" t="s">
        <v>10</v>
      </c>
      <c r="K51" s="56" t="s">
        <v>11</v>
      </c>
      <c r="L51" s="56" t="s">
        <v>12</v>
      </c>
      <c r="M51" s="56" t="s">
        <v>13</v>
      </c>
      <c r="N51" s="56" t="s">
        <v>14</v>
      </c>
      <c r="O51" s="56" t="s">
        <v>15</v>
      </c>
      <c r="P51" s="56" t="s">
        <v>16</v>
      </c>
      <c r="Q51" s="56" t="s">
        <v>80</v>
      </c>
      <c r="R51" s="56" t="s">
        <v>81</v>
      </c>
      <c r="T51" s="96"/>
    </row>
    <row r="52" spans="1:20" s="4" customFormat="1" ht="14.25" customHeight="1" x14ac:dyDescent="0.2">
      <c r="A52" s="104" t="s">
        <v>87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20"/>
      <c r="T52" s="96"/>
    </row>
    <row r="53" spans="1:20" s="4" customFormat="1" ht="15" customHeight="1" x14ac:dyDescent="0.25">
      <c r="A53" s="28" t="s">
        <v>83</v>
      </c>
      <c r="B53" s="29" t="s">
        <v>84</v>
      </c>
      <c r="C53" s="109">
        <v>452139910</v>
      </c>
      <c r="D53" s="30" t="s">
        <v>85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/>
      <c r="L53" s="31"/>
      <c r="M53" s="31"/>
      <c r="N53" s="31"/>
      <c r="O53" s="31"/>
      <c r="P53" s="31"/>
      <c r="Q53" s="33">
        <f>E53+F53+G53+H53+I53+J53+K53+L53+M53+N53+O53+P53</f>
        <v>0</v>
      </c>
      <c r="R53" s="33">
        <f>Q53</f>
        <v>0</v>
      </c>
      <c r="T53" s="96"/>
    </row>
    <row r="54" spans="1:20" s="4" customFormat="1" ht="26.25" customHeight="1" x14ac:dyDescent="0.2">
      <c r="B54" s="105"/>
      <c r="C54" s="106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T54" s="96"/>
    </row>
    <row r="55" spans="1:20" s="3" customFormat="1" ht="20.100000000000001" customHeight="1" x14ac:dyDescent="0.35">
      <c r="A55" s="69" t="s">
        <v>47</v>
      </c>
      <c r="B55" s="70" t="s">
        <v>48</v>
      </c>
      <c r="C55" s="71"/>
      <c r="D55" s="72" t="s">
        <v>4</v>
      </c>
      <c r="E55" s="73" t="s">
        <v>5</v>
      </c>
      <c r="F55" s="73" t="s">
        <v>6</v>
      </c>
      <c r="G55" s="73" t="s">
        <v>7</v>
      </c>
      <c r="H55" s="73" t="s">
        <v>8</v>
      </c>
      <c r="I55" s="73" t="s">
        <v>9</v>
      </c>
      <c r="J55" s="73" t="s">
        <v>10</v>
      </c>
      <c r="K55" s="73" t="s">
        <v>11</v>
      </c>
      <c r="L55" s="73" t="s">
        <v>12</v>
      </c>
      <c r="M55" s="73" t="s">
        <v>13</v>
      </c>
      <c r="N55" s="73" t="s">
        <v>14</v>
      </c>
      <c r="O55" s="73" t="s">
        <v>15</v>
      </c>
      <c r="P55" s="73" t="s">
        <v>16</v>
      </c>
      <c r="Q55" s="73" t="s">
        <v>80</v>
      </c>
      <c r="R55" s="73" t="s">
        <v>81</v>
      </c>
      <c r="T55" s="96"/>
    </row>
    <row r="56" spans="1:20" s="2" customFormat="1" ht="15" customHeight="1" x14ac:dyDescent="0.2">
      <c r="A56" s="117" t="s">
        <v>42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T56" s="96"/>
    </row>
    <row r="57" spans="1:20" s="2" customFormat="1" ht="15" customHeight="1" x14ac:dyDescent="0.25">
      <c r="A57" s="28" t="s">
        <v>67</v>
      </c>
      <c r="B57" s="29" t="s">
        <v>24</v>
      </c>
      <c r="C57" s="38">
        <v>499510502</v>
      </c>
      <c r="D57" s="30" t="s">
        <v>21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/>
      <c r="L57" s="31"/>
      <c r="M57" s="31"/>
      <c r="N57" s="31"/>
      <c r="O57" s="31"/>
      <c r="P57" s="31"/>
      <c r="Q57" s="33">
        <f>E57+F57+G57+H57+I57+J57+K57+L57+M57+N57+O57+P57</f>
        <v>0</v>
      </c>
      <c r="R57" s="33">
        <f>Q57+Q136</f>
        <v>0</v>
      </c>
      <c r="T57" s="96">
        <f>R57/5</f>
        <v>0</v>
      </c>
    </row>
    <row r="58" spans="1:20" s="2" customFormat="1" ht="6" customHeight="1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T58" s="96"/>
    </row>
    <row r="59" spans="1:20" s="2" customFormat="1" ht="14.25" customHeight="1" x14ac:dyDescent="0.25">
      <c r="A59" s="28" t="s">
        <v>68</v>
      </c>
      <c r="B59" s="29" t="s">
        <v>73</v>
      </c>
      <c r="C59" s="38">
        <v>499619901</v>
      </c>
      <c r="D59" s="30" t="s">
        <v>21</v>
      </c>
      <c r="E59" s="31">
        <v>0</v>
      </c>
      <c r="F59" s="31">
        <v>0</v>
      </c>
      <c r="G59" s="31">
        <v>392.72</v>
      </c>
      <c r="H59" s="31">
        <v>0</v>
      </c>
      <c r="I59" s="31">
        <v>0</v>
      </c>
      <c r="J59" s="31">
        <v>0</v>
      </c>
      <c r="K59" s="31"/>
      <c r="L59" s="31"/>
      <c r="M59" s="31"/>
      <c r="N59" s="31"/>
      <c r="O59" s="31"/>
      <c r="P59" s="31"/>
      <c r="Q59" s="33">
        <f>E59+F59+G59+H59+I59+J59+K59+L59+M59+N59+O59+P59</f>
        <v>392.72</v>
      </c>
      <c r="R59" s="33">
        <f>Q59</f>
        <v>392.72</v>
      </c>
      <c r="T59" s="96">
        <f>R59/5</f>
        <v>78.544000000000011</v>
      </c>
    </row>
    <row r="60" spans="1:20" s="2" customFormat="1" ht="6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T60" s="96"/>
    </row>
    <row r="61" spans="1:20" s="2" customFormat="1" ht="15" customHeight="1" x14ac:dyDescent="0.25">
      <c r="A61" s="28" t="s">
        <v>68</v>
      </c>
      <c r="B61" s="29" t="s">
        <v>73</v>
      </c>
      <c r="C61" s="38">
        <v>499619901</v>
      </c>
      <c r="D61" s="30" t="s">
        <v>17</v>
      </c>
      <c r="E61" s="31">
        <v>0</v>
      </c>
      <c r="F61" s="31">
        <v>14.39</v>
      </c>
      <c r="G61" s="31">
        <v>0</v>
      </c>
      <c r="H61" s="31">
        <v>0</v>
      </c>
      <c r="I61" s="31">
        <v>0</v>
      </c>
      <c r="J61" s="31">
        <v>0</v>
      </c>
      <c r="K61" s="31"/>
      <c r="L61" s="31"/>
      <c r="M61" s="31"/>
      <c r="N61" s="31"/>
      <c r="O61" s="31"/>
      <c r="P61" s="31"/>
      <c r="Q61" s="33">
        <f>E61+F61+G61+H61+I61+J61+K61+L61+M61+N61+O61+P61</f>
        <v>14.39</v>
      </c>
      <c r="R61" s="33">
        <f>Q61</f>
        <v>14.39</v>
      </c>
      <c r="T61" s="96">
        <f>R61/5</f>
        <v>2.8780000000000001</v>
      </c>
    </row>
    <row r="62" spans="1:20" s="2" customFormat="1" ht="6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T62" s="96"/>
    </row>
    <row r="63" spans="1:20" s="2" customFormat="1" ht="15" customHeight="1" x14ac:dyDescent="0.25">
      <c r="A63" s="98" t="s">
        <v>67</v>
      </c>
      <c r="B63" s="99" t="s">
        <v>82</v>
      </c>
      <c r="C63" s="100">
        <v>499610502</v>
      </c>
      <c r="D63" s="101" t="s">
        <v>21</v>
      </c>
      <c r="E63" s="102"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4557.24</v>
      </c>
      <c r="K63" s="102"/>
      <c r="L63" s="102"/>
      <c r="M63" s="102"/>
      <c r="N63" s="102"/>
      <c r="O63" s="102"/>
      <c r="P63" s="102"/>
      <c r="Q63" s="103">
        <f>E63+F63+G63+H63+I63+J63+K63+L63+M63+N63+O63+P63</f>
        <v>4557.24</v>
      </c>
      <c r="R63" s="103">
        <f>Q63</f>
        <v>4557.24</v>
      </c>
      <c r="T63" s="96">
        <f>R63/5</f>
        <v>911.44799999999998</v>
      </c>
    </row>
    <row r="64" spans="1:20" s="2" customFormat="1" ht="6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T64" s="96"/>
    </row>
    <row r="65" spans="1:20" s="2" customFormat="1" ht="15" customHeight="1" x14ac:dyDescent="0.25">
      <c r="A65" s="98" t="s">
        <v>67</v>
      </c>
      <c r="B65" s="99" t="s">
        <v>33</v>
      </c>
      <c r="C65" s="100">
        <v>499610504</v>
      </c>
      <c r="D65" s="101" t="s">
        <v>21</v>
      </c>
      <c r="E65" s="102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02"/>
      <c r="L65" s="102"/>
      <c r="M65" s="102"/>
      <c r="N65" s="102"/>
      <c r="O65" s="102"/>
      <c r="P65" s="102"/>
      <c r="Q65" s="103">
        <f>E65+F65+G65+H65+I65+J65+K65+L65+M65+N65+O65+P65</f>
        <v>0</v>
      </c>
      <c r="R65" s="103">
        <f>Q65</f>
        <v>0</v>
      </c>
      <c r="T65" s="96">
        <f>R65/5</f>
        <v>0</v>
      </c>
    </row>
    <row r="66" spans="1:20" s="2" customFormat="1" ht="6" customHeight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T66" s="96"/>
    </row>
    <row r="67" spans="1:20" s="2" customFormat="1" ht="15" customHeight="1" x14ac:dyDescent="0.25">
      <c r="A67" s="98" t="s">
        <v>67</v>
      </c>
      <c r="B67" s="99" t="s">
        <v>36</v>
      </c>
      <c r="C67" s="100">
        <v>499610505</v>
      </c>
      <c r="D67" s="101" t="s">
        <v>21</v>
      </c>
      <c r="E67" s="102">
        <v>67905.259999999995</v>
      </c>
      <c r="F67" s="102">
        <v>67884.08</v>
      </c>
      <c r="G67" s="102">
        <v>69134.759999999995</v>
      </c>
      <c r="H67" s="102">
        <v>69067.14</v>
      </c>
      <c r="I67" s="102">
        <v>0</v>
      </c>
      <c r="J67" s="102">
        <v>64393.43</v>
      </c>
      <c r="K67" s="102"/>
      <c r="L67" s="102"/>
      <c r="M67" s="102"/>
      <c r="N67" s="102"/>
      <c r="O67" s="102"/>
      <c r="P67" s="102"/>
      <c r="Q67" s="103">
        <f>E67+F67+G67+H67+I67+J67+K67+L67+M67+N67+O67+P67</f>
        <v>338384.67</v>
      </c>
      <c r="R67" s="103">
        <f>Q67</f>
        <v>338384.67</v>
      </c>
      <c r="T67" s="96">
        <f>R67/5</f>
        <v>67676.933999999994</v>
      </c>
    </row>
    <row r="68" spans="1:20" s="2" customFormat="1" ht="6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T68" s="96"/>
    </row>
    <row r="69" spans="1:20" s="2" customFormat="1" ht="15" customHeight="1" x14ac:dyDescent="0.25">
      <c r="A69" s="98" t="s">
        <v>67</v>
      </c>
      <c r="B69" s="99" t="s">
        <v>37</v>
      </c>
      <c r="C69" s="100">
        <v>499610509</v>
      </c>
      <c r="D69" s="101" t="s">
        <v>21</v>
      </c>
      <c r="E69" s="102">
        <v>11032.46</v>
      </c>
      <c r="F69" s="102">
        <v>10488.51</v>
      </c>
      <c r="G69" s="102">
        <v>11609.93</v>
      </c>
      <c r="H69" s="102">
        <v>12603.99</v>
      </c>
      <c r="I69" s="102">
        <v>254.01</v>
      </c>
      <c r="J69" s="102">
        <v>11332</v>
      </c>
      <c r="K69" s="102"/>
      <c r="L69" s="102"/>
      <c r="M69" s="102"/>
      <c r="N69" s="102"/>
      <c r="O69" s="102"/>
      <c r="P69" s="102"/>
      <c r="Q69" s="103">
        <f>E69+F69+G69+H69+I69+J69+K69+L69+M69+N69+O69+P69</f>
        <v>57320.9</v>
      </c>
      <c r="R69" s="103">
        <f>Q69</f>
        <v>57320.9</v>
      </c>
      <c r="T69" s="96">
        <f>R69/5</f>
        <v>11464.18</v>
      </c>
    </row>
    <row r="70" spans="1:20" s="2" customFormat="1" ht="6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T70" s="96"/>
    </row>
    <row r="71" spans="1:20" s="2" customFormat="1" ht="15" customHeight="1" x14ac:dyDescent="0.25">
      <c r="A71" s="28" t="s">
        <v>67</v>
      </c>
      <c r="B71" s="29" t="s">
        <v>24</v>
      </c>
      <c r="C71" s="38">
        <v>499510502</v>
      </c>
      <c r="D71" s="30" t="s">
        <v>17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/>
      <c r="L71" s="31"/>
      <c r="M71" s="31"/>
      <c r="N71" s="31"/>
      <c r="O71" s="31"/>
      <c r="P71" s="31"/>
      <c r="Q71" s="33">
        <f>E71+F71+G71+H71+I71+J71+K71+L71+M71+N71+O71+P71</f>
        <v>0</v>
      </c>
      <c r="R71" s="33">
        <f>Q71+Q101</f>
        <v>0</v>
      </c>
      <c r="T71" s="96">
        <f>R71/5</f>
        <v>0</v>
      </c>
    </row>
    <row r="72" spans="1:20" s="2" customFormat="1" ht="6" customHeight="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T72" s="96"/>
    </row>
    <row r="73" spans="1:20" s="2" customFormat="1" ht="15" customHeight="1" x14ac:dyDescent="0.25">
      <c r="A73" s="28" t="s">
        <v>67</v>
      </c>
      <c r="B73" s="29" t="s">
        <v>32</v>
      </c>
      <c r="C73" s="38">
        <v>499610504</v>
      </c>
      <c r="D73" s="30" t="s">
        <v>17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/>
      <c r="L73" s="34"/>
      <c r="M73" s="34"/>
      <c r="N73" s="34"/>
      <c r="O73" s="34"/>
      <c r="P73" s="34"/>
      <c r="Q73" s="35">
        <f>E73+F73+G73+H73+I73+J73+K73+L73+M73+N73+O73+P73</f>
        <v>0</v>
      </c>
      <c r="R73" s="35">
        <v>0</v>
      </c>
      <c r="T73" s="96">
        <f>R73/5</f>
        <v>0</v>
      </c>
    </row>
    <row r="74" spans="1:20" s="2" customFormat="1" ht="6" customHeight="1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T74" s="96"/>
    </row>
    <row r="75" spans="1:20" s="2" customFormat="1" ht="15" customHeight="1" x14ac:dyDescent="0.25">
      <c r="A75" s="28" t="s">
        <v>67</v>
      </c>
      <c r="B75" s="29" t="s">
        <v>35</v>
      </c>
      <c r="C75" s="30">
        <v>499610505</v>
      </c>
      <c r="D75" s="30" t="s">
        <v>17</v>
      </c>
      <c r="E75" s="34">
        <v>2795.13</v>
      </c>
      <c r="F75" s="34">
        <v>3829.92</v>
      </c>
      <c r="G75" s="34">
        <v>2051.9</v>
      </c>
      <c r="H75" s="34">
        <v>2102.5700000000002</v>
      </c>
      <c r="I75" s="34">
        <v>71729.88</v>
      </c>
      <c r="J75" s="34">
        <v>1846.02</v>
      </c>
      <c r="K75" s="34"/>
      <c r="L75" s="34"/>
      <c r="M75" s="34"/>
      <c r="N75" s="34"/>
      <c r="O75" s="34"/>
      <c r="P75" s="34"/>
      <c r="Q75" s="35">
        <f>E75+F75+G75+H75+I75+J75+K75+L75+M75+N75+O75+P75</f>
        <v>84355.420000000013</v>
      </c>
      <c r="R75" s="35">
        <f>Q75+Q105</f>
        <v>84355.420000000013</v>
      </c>
      <c r="T75" s="96">
        <f>R75/5</f>
        <v>16871.084000000003</v>
      </c>
    </row>
    <row r="76" spans="1:20" s="2" customFormat="1" ht="6" customHeight="1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T76" s="96"/>
    </row>
    <row r="77" spans="1:20" s="2" customFormat="1" ht="15" customHeight="1" x14ac:dyDescent="0.25">
      <c r="A77" s="28" t="s">
        <v>67</v>
      </c>
      <c r="B77" s="29" t="s">
        <v>37</v>
      </c>
      <c r="C77" s="38">
        <v>499610509</v>
      </c>
      <c r="D77" s="30" t="s">
        <v>17</v>
      </c>
      <c r="E77" s="34">
        <v>0</v>
      </c>
      <c r="F77" s="34">
        <v>0</v>
      </c>
      <c r="G77" s="34">
        <v>0</v>
      </c>
      <c r="H77" s="34">
        <v>0</v>
      </c>
      <c r="I77" s="34">
        <v>11249.64</v>
      </c>
      <c r="J77" s="34">
        <v>0</v>
      </c>
      <c r="K77" s="34"/>
      <c r="L77" s="34"/>
      <c r="M77" s="34"/>
      <c r="N77" s="34"/>
      <c r="O77" s="34"/>
      <c r="P77" s="34"/>
      <c r="Q77" s="35">
        <f>E77+F77+G77+H77+I77+J77+K77+L77+M77+N77+O77+P77</f>
        <v>11249.64</v>
      </c>
      <c r="R77" s="35">
        <f>Q77</f>
        <v>11249.64</v>
      </c>
      <c r="T77" s="96">
        <f>R77/5</f>
        <v>2249.9279999999999</v>
      </c>
    </row>
    <row r="78" spans="1:20" s="2" customFormat="1" ht="6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T78" s="96"/>
    </row>
    <row r="79" spans="1:20" s="2" customFormat="1" ht="15" customHeight="1" x14ac:dyDescent="0.25">
      <c r="A79" s="98" t="s">
        <v>67</v>
      </c>
      <c r="B79" s="99" t="s">
        <v>33</v>
      </c>
      <c r="C79" s="100">
        <v>499610504</v>
      </c>
      <c r="D79" s="101" t="s">
        <v>19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02"/>
      <c r="L79" s="102"/>
      <c r="M79" s="102"/>
      <c r="N79" s="102"/>
      <c r="O79" s="102"/>
      <c r="P79" s="102"/>
      <c r="Q79" s="103">
        <f>E79+F79+G79+H79+I79+J79+K79+L79+M79+N79+O79+P79</f>
        <v>0</v>
      </c>
      <c r="R79" s="103">
        <f>Q79</f>
        <v>0</v>
      </c>
      <c r="T79" s="96">
        <f>R79/5</f>
        <v>0</v>
      </c>
    </row>
    <row r="80" spans="1:20" ht="6" customHeight="1" x14ac:dyDescent="0.25">
      <c r="A80" s="45"/>
      <c r="B80" s="46"/>
      <c r="C80" s="47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/>
      <c r="R80" s="50"/>
      <c r="T80" s="96"/>
    </row>
    <row r="81" spans="1:20" ht="15" customHeight="1" x14ac:dyDescent="0.25">
      <c r="A81" s="98" t="s">
        <v>67</v>
      </c>
      <c r="B81" s="99" t="s">
        <v>36</v>
      </c>
      <c r="C81" s="100">
        <v>499610505</v>
      </c>
      <c r="D81" s="101" t="s">
        <v>19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0</v>
      </c>
      <c r="K81" s="102"/>
      <c r="L81" s="102"/>
      <c r="M81" s="102"/>
      <c r="N81" s="102"/>
      <c r="O81" s="102"/>
      <c r="P81" s="102"/>
      <c r="Q81" s="103">
        <f>E81+F81+G81+H81+I81+J81+K81+L81+M81+N81+O81+P81</f>
        <v>0</v>
      </c>
      <c r="R81" s="103">
        <f>Q81</f>
        <v>0</v>
      </c>
      <c r="T81" s="96">
        <f t="shared" ref="T81:T91" si="2">R81/5</f>
        <v>0</v>
      </c>
    </row>
    <row r="82" spans="1:20" ht="6" customHeight="1" x14ac:dyDescent="0.25">
      <c r="A82" s="45"/>
      <c r="B82" s="46"/>
      <c r="C82" s="47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0"/>
      <c r="R82" s="50"/>
      <c r="T82" s="96"/>
    </row>
    <row r="83" spans="1:20" ht="15" customHeight="1" x14ac:dyDescent="0.25">
      <c r="A83" s="98" t="s">
        <v>67</v>
      </c>
      <c r="B83" s="99" t="s">
        <v>37</v>
      </c>
      <c r="C83" s="100">
        <v>499610509</v>
      </c>
      <c r="D83" s="101" t="s">
        <v>19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/>
      <c r="L83" s="102"/>
      <c r="M83" s="102"/>
      <c r="N83" s="102"/>
      <c r="O83" s="102"/>
      <c r="P83" s="102"/>
      <c r="Q83" s="103">
        <f>E83+F83+G83+H83+I83+J83+K83+L83+M83+N83+O83+P83</f>
        <v>0</v>
      </c>
      <c r="R83" s="103">
        <f>Q83</f>
        <v>0</v>
      </c>
      <c r="T83" s="96">
        <f t="shared" si="2"/>
        <v>0</v>
      </c>
    </row>
    <row r="84" spans="1:20" ht="6" customHeight="1" x14ac:dyDescent="0.25">
      <c r="A84" s="45"/>
      <c r="B84" s="46"/>
      <c r="C84" s="47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0"/>
      <c r="R84" s="50"/>
      <c r="T84" s="96"/>
    </row>
    <row r="85" spans="1:20" ht="15" customHeight="1" x14ac:dyDescent="0.25">
      <c r="A85" s="28" t="s">
        <v>67</v>
      </c>
      <c r="B85" s="29" t="s">
        <v>33</v>
      </c>
      <c r="C85" s="38">
        <v>499610504</v>
      </c>
      <c r="D85" s="30" t="s">
        <v>77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6">
        <f t="shared" si="2"/>
        <v>0</v>
      </c>
    </row>
    <row r="86" spans="1:20" ht="6" customHeight="1" x14ac:dyDescent="0.25">
      <c r="A86" s="45"/>
      <c r="B86" s="46"/>
      <c r="C86" s="47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0"/>
      <c r="R86" s="50"/>
      <c r="T86" s="96"/>
    </row>
    <row r="87" spans="1:20" ht="15" customHeight="1" x14ac:dyDescent="0.25">
      <c r="A87" s="28" t="s">
        <v>67</v>
      </c>
      <c r="B87" s="29" t="s">
        <v>36</v>
      </c>
      <c r="C87" s="38">
        <v>499610505</v>
      </c>
      <c r="D87" s="30" t="s">
        <v>77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6">
        <f t="shared" si="2"/>
        <v>0</v>
      </c>
    </row>
    <row r="88" spans="1:20" ht="6" customHeight="1" x14ac:dyDescent="0.25">
      <c r="A88" s="45"/>
      <c r="B88" s="46"/>
      <c r="C88" s="47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50"/>
      <c r="R88" s="50"/>
      <c r="T88" s="96"/>
    </row>
    <row r="89" spans="1:20" ht="15" customHeight="1" x14ac:dyDescent="0.25">
      <c r="A89" s="28" t="s">
        <v>67</v>
      </c>
      <c r="B89" s="29" t="s">
        <v>37</v>
      </c>
      <c r="C89" s="38">
        <v>499610509</v>
      </c>
      <c r="D89" s="30" t="s">
        <v>77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/>
      <c r="L89" s="34"/>
      <c r="M89" s="34"/>
      <c r="N89" s="34"/>
      <c r="O89" s="34"/>
      <c r="P89" s="34"/>
      <c r="Q89" s="35">
        <f>E89+F89+G89+H89+I89+J89+K89+L89+M89+N89+O89+P89</f>
        <v>0</v>
      </c>
      <c r="R89" s="35">
        <f>Q89</f>
        <v>0</v>
      </c>
      <c r="T89" s="96">
        <f t="shared" si="2"/>
        <v>0</v>
      </c>
    </row>
    <row r="90" spans="1:20" s="2" customFormat="1" ht="6" customHeight="1" x14ac:dyDescent="0.25">
      <c r="A90" s="45"/>
      <c r="B90" s="46"/>
      <c r="C90" s="47"/>
      <c r="D90" s="48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20"/>
      <c r="T90" s="96"/>
    </row>
    <row r="91" spans="1:20" ht="14.1" customHeight="1" x14ac:dyDescent="0.25">
      <c r="A91" s="57"/>
      <c r="B91" s="58" t="s">
        <v>57</v>
      </c>
      <c r="C91" s="59"/>
      <c r="D91" s="74"/>
      <c r="E91" s="61" t="s">
        <v>5</v>
      </c>
      <c r="F91" s="61" t="s">
        <v>6</v>
      </c>
      <c r="G91" s="61" t="s">
        <v>7</v>
      </c>
      <c r="H91" s="61" t="s">
        <v>8</v>
      </c>
      <c r="I91" s="61" t="s">
        <v>9</v>
      </c>
      <c r="J91" s="61" t="s">
        <v>10</v>
      </c>
      <c r="K91" s="61" t="s">
        <v>11</v>
      </c>
      <c r="L91" s="61" t="s">
        <v>12</v>
      </c>
      <c r="M91" s="61" t="s">
        <v>13</v>
      </c>
      <c r="N91" s="61" t="s">
        <v>14</v>
      </c>
      <c r="O91" s="61" t="s">
        <v>15</v>
      </c>
      <c r="P91" s="61" t="s">
        <v>16</v>
      </c>
      <c r="Q91" s="61"/>
      <c r="R91" s="61"/>
      <c r="T91" s="96">
        <f t="shared" si="2"/>
        <v>0</v>
      </c>
    </row>
    <row r="92" spans="1:20" ht="20.25" customHeight="1" x14ac:dyDescent="0.3">
      <c r="A92" s="75"/>
      <c r="B92" s="64" t="s">
        <v>38</v>
      </c>
      <c r="C92" s="65"/>
      <c r="D92" s="76"/>
      <c r="E92" s="77">
        <f>SUM(E57:E89)</f>
        <v>81732.850000000006</v>
      </c>
      <c r="F92" s="77">
        <f t="shared" ref="F92:R92" si="3">SUM(F57:F89)</f>
        <v>82216.899999999994</v>
      </c>
      <c r="G92" s="77">
        <f t="shared" si="3"/>
        <v>83189.31</v>
      </c>
      <c r="H92" s="77">
        <f t="shared" si="3"/>
        <v>83773.700000000012</v>
      </c>
      <c r="I92" s="77">
        <f t="shared" si="3"/>
        <v>83233.53</v>
      </c>
      <c r="J92" s="77">
        <f t="shared" si="3"/>
        <v>82128.69</v>
      </c>
      <c r="K92" s="77">
        <f t="shared" si="3"/>
        <v>0</v>
      </c>
      <c r="L92" s="77">
        <f t="shared" si="3"/>
        <v>0</v>
      </c>
      <c r="M92" s="77">
        <f t="shared" si="3"/>
        <v>0</v>
      </c>
      <c r="N92" s="77">
        <f t="shared" si="3"/>
        <v>0</v>
      </c>
      <c r="O92" s="77">
        <f>SUM(O57:O89)</f>
        <v>0</v>
      </c>
      <c r="P92" s="77">
        <f t="shared" si="3"/>
        <v>0</v>
      </c>
      <c r="Q92" s="68">
        <f t="shared" si="3"/>
        <v>496274.98</v>
      </c>
      <c r="R92" s="68">
        <f t="shared" si="3"/>
        <v>496274.98</v>
      </c>
      <c r="T92" s="96"/>
    </row>
    <row r="93" spans="1:20" ht="31.5" customHeight="1" x14ac:dyDescent="0.2">
      <c r="A93" s="9"/>
      <c r="B93" s="10"/>
      <c r="C93" s="16"/>
      <c r="D93" s="16"/>
      <c r="E93" s="95">
        <f t="shared" ref="E93:P93" si="4">E47+E92</f>
        <v>20365333.109999999</v>
      </c>
      <c r="F93" s="95">
        <f t="shared" si="4"/>
        <v>12909010.77</v>
      </c>
      <c r="G93" s="95">
        <f t="shared" si="4"/>
        <v>15181548.790000001</v>
      </c>
      <c r="H93" s="95">
        <f t="shared" si="4"/>
        <v>27569410.319999997</v>
      </c>
      <c r="I93" s="95">
        <f t="shared" si="4"/>
        <v>16607047.289999999</v>
      </c>
      <c r="J93" s="95">
        <f t="shared" si="4"/>
        <v>16074465.309999999</v>
      </c>
      <c r="K93" s="95">
        <f t="shared" si="4"/>
        <v>0</v>
      </c>
      <c r="L93" s="95">
        <f t="shared" si="4"/>
        <v>0</v>
      </c>
      <c r="M93" s="95">
        <f t="shared" si="4"/>
        <v>0</v>
      </c>
      <c r="N93" s="95">
        <f t="shared" si="4"/>
        <v>0</v>
      </c>
      <c r="O93" s="95">
        <f t="shared" si="4"/>
        <v>0</v>
      </c>
      <c r="P93" s="95">
        <f t="shared" si="4"/>
        <v>0</v>
      </c>
      <c r="Q93" s="11"/>
    </row>
    <row r="94" spans="1:20" ht="14.25" customHeight="1" x14ac:dyDescent="0.2">
      <c r="A94" s="9"/>
      <c r="B94" s="10"/>
      <c r="C94" s="16"/>
      <c r="D94" s="16"/>
      <c r="E94" s="11"/>
      <c r="F94" s="11"/>
      <c r="G94" s="11"/>
      <c r="H94" s="11"/>
      <c r="I94" s="21"/>
      <c r="J94" s="21"/>
      <c r="K94" s="11"/>
      <c r="L94" s="11"/>
      <c r="M94" s="11"/>
      <c r="N94" s="11"/>
      <c r="O94" s="11"/>
      <c r="P94" s="11"/>
      <c r="Q94" s="11"/>
    </row>
    <row r="95" spans="1:20" ht="20.100000000000001" customHeight="1" x14ac:dyDescent="0.35">
      <c r="A95" s="69" t="s">
        <v>47</v>
      </c>
      <c r="B95" s="70" t="s">
        <v>50</v>
      </c>
      <c r="C95" s="71"/>
      <c r="D95" s="72" t="s">
        <v>4</v>
      </c>
      <c r="E95" s="73" t="s">
        <v>5</v>
      </c>
      <c r="F95" s="73" t="s">
        <v>6</v>
      </c>
      <c r="G95" s="73" t="s">
        <v>7</v>
      </c>
      <c r="H95" s="73" t="s">
        <v>8</v>
      </c>
      <c r="I95" s="73" t="s">
        <v>9</v>
      </c>
      <c r="J95" s="73" t="s">
        <v>10</v>
      </c>
      <c r="K95" s="73" t="s">
        <v>11</v>
      </c>
      <c r="L95" s="73" t="s">
        <v>12</v>
      </c>
      <c r="M95" s="73" t="s">
        <v>13</v>
      </c>
      <c r="N95" s="73" t="s">
        <v>14</v>
      </c>
      <c r="O95" s="73" t="s">
        <v>15</v>
      </c>
      <c r="P95" s="73" t="s">
        <v>16</v>
      </c>
      <c r="Q95" s="73" t="s">
        <v>55</v>
      </c>
    </row>
    <row r="96" spans="1:20" s="2" customFormat="1" ht="15" customHeight="1" x14ac:dyDescent="0.2">
      <c r="A96" s="111" t="s">
        <v>52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3"/>
    </row>
    <row r="97" spans="1:17" ht="15" customHeight="1" x14ac:dyDescent="0.25">
      <c r="A97" s="28" t="s">
        <v>65</v>
      </c>
      <c r="B97" s="29" t="s">
        <v>22</v>
      </c>
      <c r="C97" s="38"/>
      <c r="D97" s="30" t="s">
        <v>17</v>
      </c>
      <c r="E97" s="34">
        <v>-115.09</v>
      </c>
      <c r="F97" s="34">
        <v>-115.08</v>
      </c>
      <c r="G97" s="34">
        <v>0</v>
      </c>
      <c r="H97" s="34">
        <v>-74.47</v>
      </c>
      <c r="I97" s="34">
        <v>-149.68</v>
      </c>
      <c r="J97" s="34">
        <v>0</v>
      </c>
      <c r="K97" s="34"/>
      <c r="L97" s="34"/>
      <c r="M97" s="34"/>
      <c r="N97" s="34"/>
      <c r="O97" s="34"/>
      <c r="P97" s="34"/>
      <c r="Q97" s="35">
        <f>E97+F97+G97+H97+I97+J97+K97+L97+M97+N97+O97+P97</f>
        <v>-454.32</v>
      </c>
    </row>
    <row r="98" spans="1:17" ht="6.75" customHeight="1" x14ac:dyDescent="0.25">
      <c r="A98" s="91"/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</row>
    <row r="99" spans="1:17" ht="15" customHeight="1" x14ac:dyDescent="0.25">
      <c r="A99" s="28" t="s">
        <v>66</v>
      </c>
      <c r="B99" s="29" t="s">
        <v>23</v>
      </c>
      <c r="C99" s="38"/>
      <c r="D99" s="30" t="s">
        <v>17</v>
      </c>
      <c r="E99" s="34">
        <v>0</v>
      </c>
      <c r="F99" s="34">
        <v>-28.78</v>
      </c>
      <c r="G99" s="34">
        <v>-9.6</v>
      </c>
      <c r="H99" s="34">
        <v>-1100.52</v>
      </c>
      <c r="I99" s="34">
        <v>0</v>
      </c>
      <c r="J99" s="34">
        <v>-9.6</v>
      </c>
      <c r="K99" s="34"/>
      <c r="L99" s="34"/>
      <c r="M99" s="34"/>
      <c r="N99" s="34"/>
      <c r="O99" s="34"/>
      <c r="P99" s="34"/>
      <c r="Q99" s="35">
        <f>SUM(E99:P99)</f>
        <v>-1148.5</v>
      </c>
    </row>
    <row r="100" spans="1:17" ht="6.75" customHeight="1" x14ac:dyDescent="0.25">
      <c r="A100" s="45"/>
      <c r="B100" s="46"/>
      <c r="C100" s="47"/>
      <c r="D100" s="48"/>
      <c r="E100" s="91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90"/>
    </row>
    <row r="101" spans="1:17" s="2" customFormat="1" ht="15" customHeight="1" x14ac:dyDescent="0.25">
      <c r="A101" s="28" t="s">
        <v>67</v>
      </c>
      <c r="B101" s="29" t="s">
        <v>78</v>
      </c>
      <c r="C101" s="38"/>
      <c r="D101" s="30" t="s">
        <v>17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5"/>
      <c r="B102" s="46"/>
      <c r="C102" s="47"/>
      <c r="D102" s="48"/>
      <c r="E102" s="91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90"/>
    </row>
    <row r="103" spans="1:17" ht="15" customHeight="1" x14ac:dyDescent="0.25">
      <c r="A103" s="28" t="s">
        <v>67</v>
      </c>
      <c r="B103" s="29" t="s">
        <v>24</v>
      </c>
      <c r="C103" s="38"/>
      <c r="D103" s="30" t="s">
        <v>21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45"/>
      <c r="B104" s="46"/>
      <c r="C104" s="47"/>
      <c r="D104" s="4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90"/>
    </row>
    <row r="105" spans="1:17" ht="15" customHeight="1" x14ac:dyDescent="0.25">
      <c r="A105" s="28" t="s">
        <v>34</v>
      </c>
      <c r="B105" s="29" t="s">
        <v>35</v>
      </c>
      <c r="C105" s="38"/>
      <c r="D105" s="30" t="s">
        <v>17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/>
      <c r="L105" s="34"/>
      <c r="M105" s="34"/>
      <c r="N105" s="34"/>
      <c r="O105" s="34"/>
      <c r="P105" s="34"/>
      <c r="Q105" s="35">
        <f>E105+F105+G105+H105+I105+J105+K105+L105+M105+N105+O105+P105</f>
        <v>0</v>
      </c>
    </row>
    <row r="106" spans="1:17" ht="6.75" customHeight="1" x14ac:dyDescent="0.25">
      <c r="A106" s="91"/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</row>
    <row r="107" spans="1:17" ht="15" customHeight="1" x14ac:dyDescent="0.25">
      <c r="A107" s="28" t="s">
        <v>69</v>
      </c>
      <c r="B107" s="29" t="s">
        <v>26</v>
      </c>
      <c r="C107" s="38">
        <v>442419906</v>
      </c>
      <c r="D107" s="30" t="s">
        <v>17</v>
      </c>
      <c r="E107" s="34">
        <v>-949232.23</v>
      </c>
      <c r="F107" s="34">
        <v>-876037.95</v>
      </c>
      <c r="G107" s="34">
        <v>-1161763.77</v>
      </c>
      <c r="H107" s="34">
        <v>-926014.52</v>
      </c>
      <c r="I107" s="34">
        <v>-1298142.47</v>
      </c>
      <c r="J107" s="34">
        <v>-1460460.79</v>
      </c>
      <c r="K107" s="34"/>
      <c r="L107" s="34"/>
      <c r="M107" s="34"/>
      <c r="N107" s="34"/>
      <c r="O107" s="34"/>
      <c r="P107" s="34"/>
      <c r="Q107" s="35">
        <f>E107+F107+G107+H107+I107+J107+K107+L107+M107+N107+O107+P107</f>
        <v>-6671651.7300000004</v>
      </c>
    </row>
    <row r="108" spans="1:17" ht="6.75" customHeight="1" x14ac:dyDescent="0.25">
      <c r="A108" s="45"/>
      <c r="B108" s="46"/>
      <c r="C108" s="47"/>
      <c r="D108" s="48"/>
      <c r="E108" s="49"/>
      <c r="F108" s="49"/>
      <c r="G108" s="49"/>
      <c r="H108" s="49"/>
      <c r="I108" s="91"/>
      <c r="J108" s="49"/>
      <c r="K108" s="49"/>
      <c r="L108" s="49"/>
      <c r="M108" s="49"/>
      <c r="N108" s="49"/>
      <c r="O108" s="49"/>
      <c r="P108" s="49"/>
      <c r="Q108" s="50"/>
    </row>
    <row r="109" spans="1:17" ht="15" customHeight="1" x14ac:dyDescent="0.25">
      <c r="A109" s="28" t="s">
        <v>25</v>
      </c>
      <c r="B109" s="29" t="s">
        <v>61</v>
      </c>
      <c r="C109" s="38"/>
      <c r="D109" s="30" t="s">
        <v>19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/>
      <c r="L109" s="34"/>
      <c r="M109" s="34"/>
      <c r="N109" s="34"/>
      <c r="O109" s="34"/>
      <c r="P109" s="34"/>
      <c r="Q109" s="35">
        <f>E109+F109+G109+H109+I109+J109+K109+L109+M109+N109+O109+P109</f>
        <v>0</v>
      </c>
    </row>
    <row r="110" spans="1:17" ht="6.75" customHeight="1" x14ac:dyDescent="0.25">
      <c r="A110" s="45"/>
      <c r="B110" s="46"/>
      <c r="C110" s="47"/>
      <c r="D110" s="48"/>
      <c r="E110" s="91"/>
      <c r="F110" s="91"/>
      <c r="G110" s="91"/>
      <c r="H110" s="91"/>
      <c r="I110" s="49"/>
      <c r="J110" s="49"/>
      <c r="K110" s="49"/>
      <c r="L110" s="49"/>
      <c r="M110" s="49"/>
      <c r="N110" s="49"/>
      <c r="O110" s="49"/>
      <c r="P110" s="49"/>
      <c r="Q110" s="50"/>
    </row>
    <row r="111" spans="1:17" ht="15" customHeight="1" x14ac:dyDescent="0.25">
      <c r="A111" s="28" t="s">
        <v>25</v>
      </c>
      <c r="B111" s="29" t="s">
        <v>62</v>
      </c>
      <c r="C111" s="38"/>
      <c r="D111" s="30" t="s">
        <v>19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5"/>
      <c r="B112" s="46"/>
      <c r="C112" s="47"/>
      <c r="D112" s="48"/>
      <c r="E112" s="91"/>
      <c r="F112" s="91"/>
      <c r="G112" s="91"/>
      <c r="H112" s="91"/>
      <c r="I112" s="49"/>
      <c r="J112" s="49"/>
      <c r="K112" s="49"/>
      <c r="L112" s="49"/>
      <c r="M112" s="49"/>
      <c r="N112" s="49"/>
      <c r="O112" s="49"/>
      <c r="P112" s="49"/>
      <c r="Q112" s="50"/>
    </row>
    <row r="113" spans="1:18" ht="15" customHeight="1" x14ac:dyDescent="0.25">
      <c r="A113" s="28" t="s">
        <v>29</v>
      </c>
      <c r="B113" s="29" t="s">
        <v>51</v>
      </c>
      <c r="C113" s="38"/>
      <c r="D113" s="30" t="s">
        <v>21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ht="6.75" customHeight="1" x14ac:dyDescent="0.25">
      <c r="A114" s="45"/>
      <c r="B114" s="46"/>
      <c r="C114" s="47"/>
      <c r="D114" s="48"/>
      <c r="E114" s="91"/>
      <c r="F114" s="91"/>
      <c r="G114" s="91"/>
      <c r="H114" s="91"/>
      <c r="I114" s="49"/>
      <c r="J114" s="49"/>
      <c r="K114" s="49"/>
      <c r="L114" s="49"/>
      <c r="M114" s="49"/>
      <c r="N114" s="49"/>
      <c r="O114" s="49"/>
      <c r="P114" s="49"/>
      <c r="Q114" s="50"/>
    </row>
    <row r="115" spans="1:18" ht="15" customHeight="1" x14ac:dyDescent="0.25">
      <c r="A115" s="28" t="s">
        <v>49</v>
      </c>
      <c r="B115" s="29" t="s">
        <v>51</v>
      </c>
      <c r="C115" s="38"/>
      <c r="D115" s="30" t="s">
        <v>21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/>
      <c r="L115" s="34"/>
      <c r="M115" s="34"/>
      <c r="N115" s="34"/>
      <c r="O115" s="34"/>
      <c r="P115" s="34"/>
      <c r="Q115" s="35">
        <f>E115+F115+G115+H115+I115+J115+K115+L115+M115+N115+O115+P115</f>
        <v>0</v>
      </c>
    </row>
    <row r="116" spans="1:18" s="2" customFormat="1" ht="6.75" customHeight="1" x14ac:dyDescent="0.25">
      <c r="A116" s="45"/>
      <c r="B116" s="46"/>
      <c r="C116" s="47"/>
      <c r="D116" s="48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8" ht="14.25" customHeight="1" x14ac:dyDescent="0.25">
      <c r="A117" s="57"/>
      <c r="B117" s="58" t="s">
        <v>57</v>
      </c>
      <c r="C117" s="59"/>
      <c r="D117" s="74"/>
      <c r="E117" s="61" t="s">
        <v>5</v>
      </c>
      <c r="F117" s="61" t="s">
        <v>6</v>
      </c>
      <c r="G117" s="61" t="s">
        <v>7</v>
      </c>
      <c r="H117" s="61" t="s">
        <v>8</v>
      </c>
      <c r="I117" s="61" t="s">
        <v>9</v>
      </c>
      <c r="J117" s="61" t="s">
        <v>10</v>
      </c>
      <c r="K117" s="61" t="s">
        <v>11</v>
      </c>
      <c r="L117" s="61" t="s">
        <v>12</v>
      </c>
      <c r="M117" s="61" t="s">
        <v>13</v>
      </c>
      <c r="N117" s="61" t="s">
        <v>14</v>
      </c>
      <c r="O117" s="61" t="s">
        <v>15</v>
      </c>
      <c r="P117" s="61" t="s">
        <v>16</v>
      </c>
      <c r="Q117" s="61"/>
    </row>
    <row r="118" spans="1:18" ht="20.25" customHeight="1" x14ac:dyDescent="0.3">
      <c r="A118" s="75"/>
      <c r="B118" s="64" t="s">
        <v>53</v>
      </c>
      <c r="C118" s="65"/>
      <c r="D118" s="76"/>
      <c r="E118" s="77">
        <f t="shared" ref="E118:P118" si="5">SUM(E97:E115)</f>
        <v>-949347.32</v>
      </c>
      <c r="F118" s="77">
        <f t="shared" si="5"/>
        <v>-876181.80999999994</v>
      </c>
      <c r="G118" s="77">
        <f t="shared" si="5"/>
        <v>-1161773.3700000001</v>
      </c>
      <c r="H118" s="77">
        <f t="shared" si="5"/>
        <v>-927189.51</v>
      </c>
      <c r="I118" s="77">
        <f>SUM(I97:I115)</f>
        <v>-1298292.1499999999</v>
      </c>
      <c r="J118" s="77">
        <f>SUM(J97:J115)</f>
        <v>-1460470.3900000001</v>
      </c>
      <c r="K118" s="77">
        <f t="shared" si="5"/>
        <v>0</v>
      </c>
      <c r="L118" s="77">
        <f t="shared" si="5"/>
        <v>0</v>
      </c>
      <c r="M118" s="77">
        <f t="shared" si="5"/>
        <v>0</v>
      </c>
      <c r="N118" s="77">
        <f t="shared" si="5"/>
        <v>0</v>
      </c>
      <c r="O118" s="77">
        <f t="shared" si="5"/>
        <v>0</v>
      </c>
      <c r="P118" s="77">
        <f t="shared" si="5"/>
        <v>0</v>
      </c>
      <c r="Q118" s="78">
        <f>SUM(Q97:Q115)</f>
        <v>-6673254.5500000007</v>
      </c>
    </row>
    <row r="119" spans="1:18" s="2" customFormat="1" ht="8.25" customHeight="1" x14ac:dyDescent="0.25">
      <c r="A119" s="46"/>
      <c r="B119" s="85"/>
      <c r="C119" s="47"/>
      <c r="D119" s="47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45" customHeight="1" x14ac:dyDescent="0.3">
      <c r="A120" s="79"/>
      <c r="B120" s="80" t="s">
        <v>39</v>
      </c>
      <c r="C120" s="81"/>
      <c r="D120" s="82"/>
      <c r="E120" s="83">
        <f>E47+E53+E92+E118</f>
        <v>19415985.789999999</v>
      </c>
      <c r="F120" s="83">
        <f t="shared" ref="F120:M120" si="6">F47+F53+F92+F118</f>
        <v>12032828.959999999</v>
      </c>
      <c r="G120" s="83">
        <f t="shared" si="6"/>
        <v>14019775.420000002</v>
      </c>
      <c r="H120" s="83">
        <f t="shared" si="6"/>
        <v>26642220.809999995</v>
      </c>
      <c r="I120" s="83">
        <f t="shared" si="6"/>
        <v>15308755.139999999</v>
      </c>
      <c r="J120" s="83">
        <f t="shared" si="6"/>
        <v>14613994.919999998</v>
      </c>
      <c r="K120" s="83">
        <f t="shared" si="6"/>
        <v>0</v>
      </c>
      <c r="L120" s="83">
        <f t="shared" si="6"/>
        <v>0</v>
      </c>
      <c r="M120" s="83">
        <f t="shared" si="6"/>
        <v>0</v>
      </c>
      <c r="N120" s="83">
        <f>N47+N53+N92+N118</f>
        <v>0</v>
      </c>
      <c r="O120" s="83">
        <f>O47+O92+O118</f>
        <v>0</v>
      </c>
      <c r="P120" s="83">
        <f>P47+P92+P118</f>
        <v>0</v>
      </c>
      <c r="Q120" s="84">
        <f>Q47+Q53+Q92+Q118</f>
        <v>101973649.5</v>
      </c>
      <c r="R120" s="84">
        <f>R47+R53+R92+R118</f>
        <v>101973649.5</v>
      </c>
    </row>
    <row r="121" spans="1:18" x14ac:dyDescent="0.2">
      <c r="A121" s="7"/>
      <c r="B121" s="7"/>
      <c r="C121" s="13"/>
      <c r="D121" s="13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8" ht="18.75" x14ac:dyDescent="0.3">
      <c r="A122" s="7"/>
      <c r="B122" s="12" t="s">
        <v>40</v>
      </c>
      <c r="C122" s="41"/>
      <c r="D122" s="13"/>
      <c r="E122" s="8"/>
      <c r="F122" s="8"/>
      <c r="G122" s="8"/>
      <c r="H122" s="43"/>
      <c r="I122" s="8"/>
      <c r="J122" s="8"/>
      <c r="K122" s="8"/>
      <c r="L122" s="8"/>
      <c r="M122" s="8"/>
      <c r="N122" s="8"/>
      <c r="O122" s="8"/>
      <c r="P122" s="8" t="s">
        <v>59</v>
      </c>
      <c r="Q122" s="84">
        <v>101973649.5</v>
      </c>
      <c r="R122" s="84">
        <f>Q122</f>
        <v>101973649.5</v>
      </c>
    </row>
    <row r="124" spans="1:18" ht="18.75" x14ac:dyDescent="0.3">
      <c r="P124" s="1" t="s">
        <v>60</v>
      </c>
      <c r="Q124" s="84">
        <f>Q120-Q122</f>
        <v>0</v>
      </c>
      <c r="R124" s="84">
        <f>R120-R122</f>
        <v>0</v>
      </c>
    </row>
    <row r="126" spans="1:18" x14ac:dyDescent="0.2">
      <c r="Q126" s="36"/>
    </row>
  </sheetData>
  <mergeCells count="8">
    <mergeCell ref="A1:R1"/>
    <mergeCell ref="A96:Q96"/>
    <mergeCell ref="A2:Q2"/>
    <mergeCell ref="A3:Q3"/>
    <mergeCell ref="A4:Q4"/>
    <mergeCell ref="A9:Q9"/>
    <mergeCell ref="A56:R56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2022-06-09T18:28:31Z</cp:lastPrinted>
  <dcterms:created xsi:type="dcterms:W3CDTF">2014-01-20T18:22:18Z</dcterms:created>
  <dcterms:modified xsi:type="dcterms:W3CDTF">2022-08-15T16:10:21Z</dcterms:modified>
</cp:coreProperties>
</file>