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M29" i="4"/>
  <c r="J29" i="4"/>
  <c r="K29" i="4"/>
  <c r="F29" i="4"/>
  <c r="F28" i="4"/>
  <c r="G29" i="4"/>
  <c r="G28" i="4"/>
  <c r="H28" i="4"/>
  <c r="D29" i="4"/>
  <c r="D28" i="4"/>
  <c r="F14" i="4"/>
  <c r="F8" i="4"/>
  <c r="D14" i="4"/>
  <c r="D9" i="4"/>
  <c r="F9" i="4"/>
  <c r="N14" i="4"/>
  <c r="N8" i="4"/>
  <c r="N33" i="4"/>
  <c r="N9" i="4"/>
  <c r="L14" i="4"/>
  <c r="M14" i="4"/>
  <c r="L9" i="4"/>
  <c r="M9" i="4"/>
  <c r="J14" i="4"/>
  <c r="K14" i="4"/>
  <c r="J9" i="4"/>
  <c r="G14" i="4"/>
  <c r="H14" i="4"/>
  <c r="G9" i="4"/>
  <c r="H9" i="4"/>
  <c r="E14" i="4"/>
  <c r="E8" i="4"/>
  <c r="D8" i="4"/>
  <c r="D33" i="4"/>
  <c r="E33" i="4"/>
  <c r="J28" i="4"/>
  <c r="K28" i="4"/>
  <c r="H29" i="4"/>
  <c r="L28" i="4"/>
  <c r="M28" i="4"/>
  <c r="L8" i="4"/>
  <c r="J8" i="4"/>
  <c r="K8" i="4"/>
  <c r="K9" i="4"/>
  <c r="I14" i="4"/>
  <c r="I8" i="4"/>
  <c r="I33" i="4"/>
  <c r="G8" i="4"/>
  <c r="G33" i="4"/>
  <c r="H33" i="4"/>
  <c r="I9" i="4"/>
  <c r="F33" i="4"/>
  <c r="M8" i="4"/>
  <c r="L33" i="4"/>
  <c r="M33" i="4"/>
  <c r="J33" i="4"/>
  <c r="K33" i="4"/>
  <c r="H8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<sst xmlns="http://schemas.openxmlformats.org/spreadsheetml/2006/main" count="54" uniqueCount="46">
  <si>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</si>
  <si>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</si>
  <si>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</si>
  <si>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</si>
  <si>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</si>
  <si>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</si>
  <si>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</si>
  <si>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</si>
  <si>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</si>
  <si>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</si>
  <si>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</si>
  <si>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</si>
  <si>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</si>
  <si>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</si>
  <si>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</si>
  <si>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</si>
  <si>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</si>
  <si>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</si>
  <si>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</si>
  <si>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</si>
  <si>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</si>
  <si>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</si>
  <si>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</si>
  <si>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</si>
  <si>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</si>
  <si>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</si>
  <si>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</si>
  <si>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</si>
  <si>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</si>
  <si>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</si>
  <si>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</si>
  <si>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</si>
  <si>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</si>
  <si>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</si>
  <si>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</si>
  <si>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</si>
  <si>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</si>
  <si>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</si>
  <si>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</si>
  <si>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</si>
  <si>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</si>
  <si>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</si>
  <si>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</si>
  <si>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</si>
  <si>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</si>
  <si>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ABRIL/2022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</si>
</sst>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29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pane xSplit="3" topLeftCell="D1" activePane="topRight" state="frozen"/>
      <selection activeCell="A4" sqref="A4"/>
      <selection pane="topRight" activeCell="A6" sqref="A6:C6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162934751</v>
      </c>
      <c r="F8" s="29">
        <f>F9+F14</f>
        <v>16573260.810000001</v>
      </c>
      <c r="G8" s="29">
        <f>G9+G14</f>
        <v>61482308.339999996</v>
      </c>
      <c r="H8" s="42">
        <f>ROUND(G8/E8,3)*1</f>
        <v>0.377</v>
      </c>
      <c r="I8" s="29">
        <f>I9+I14</f>
        <v>84879181.849999994</v>
      </c>
      <c r="J8" s="29">
        <f>J9+J14</f>
        <v>28258166.609999996</v>
      </c>
      <c r="K8" s="44">
        <f>ROUND(J8/E8,3)*1</f>
        <v>0.17299999999999999</v>
      </c>
      <c r="L8" s="29">
        <f>L9+L14</f>
        <v>22251846.68</v>
      </c>
      <c r="M8" s="44">
        <f>ROUND(L8/E8,3)*1</f>
        <v>0.13700000000000001</v>
      </c>
      <c r="N8" s="29">
        <f>N9+N14</f>
        <v>8148419.9500000011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61400252</v>
      </c>
      <c r="F9" s="30">
        <f>SUM(F10:F13)</f>
        <v>0</v>
      </c>
      <c r="G9" s="30">
        <f>SUM(G10:G13)</f>
        <v>20580477.07</v>
      </c>
      <c r="H9" s="43">
        <f>ROUND(G9/E9,3)*1</f>
        <v>0.33500000000000002</v>
      </c>
      <c r="I9" s="30">
        <f>SUM(I10:I13)</f>
        <v>40819774.93</v>
      </c>
      <c r="J9" s="30">
        <f>SUM(J10:J13)</f>
        <v>20563136.369999997</v>
      </c>
      <c r="K9" s="43">
        <f>ROUND(J9/E9,3)*1</f>
        <v>0.33500000000000002</v>
      </c>
      <c r="L9" s="30">
        <f>SUM(L10:L13)</f>
        <v>16581539.909999998</v>
      </c>
      <c r="M9" s="46">
        <f>ROUND(L9/E9,3)*1</f>
        <v>0.27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172963</v>
      </c>
      <c r="F10" s="31">
        <v>0</v>
      </c>
      <c r="G10" s="32">
        <v>76349.48</v>
      </c>
      <c r="H10" s="40">
        <f>ROUND(G10/E10,3)*1</f>
        <v>0.441</v>
      </c>
      <c r="I10" s="33">
        <f>E10-G10-F10</f>
        <v>96613.52</v>
      </c>
      <c r="J10" s="34">
        <v>76349.48</v>
      </c>
      <c r="K10" s="45">
        <f>ROUND(J10/E10,3)*1</f>
        <v>0.441</v>
      </c>
      <c r="L10" s="35">
        <v>58560.95</v>
      </c>
      <c r="M10" s="48">
        <f>ROUND(L10/E10,3)*1</f>
        <v>0.33900000000000002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46406059</v>
      </c>
      <c r="F11" s="31">
        <v>0</v>
      </c>
      <c r="G11" s="32">
        <v>15682524.48</v>
      </c>
      <c r="H11" s="40">
        <f t="shared" ref="H11:H27" si="0">ROUND(G11/E11,3)*1</f>
        <v>0.33800000000000002</v>
      </c>
      <c r="I11" s="33">
        <f t="shared" ref="I11:I27" si="1">E11-G11-F11</f>
        <v>30723534.52</v>
      </c>
      <c r="J11" s="34">
        <v>15682524.48</v>
      </c>
      <c r="K11" s="45">
        <f t="shared" ref="K11:K27" si="2">ROUND(J11/E11,3)*1</f>
        <v>0.33800000000000002</v>
      </c>
      <c r="L11" s="35">
        <v>12895463.199999999</v>
      </c>
      <c r="M11" s="48">
        <f t="shared" ref="M11:M27" si="3">ROUND(L11/E11,3)*1</f>
        <v>0.27800000000000002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14562649</v>
      </c>
      <c r="F12" s="31">
        <v>0</v>
      </c>
      <c r="G12" s="32">
        <v>4812841.96</v>
      </c>
      <c r="H12" s="40">
        <f t="shared" si="0"/>
        <v>0.33</v>
      </c>
      <c r="I12" s="33">
        <f t="shared" si="1"/>
        <v>9749807.0399999991</v>
      </c>
      <c r="J12" s="37">
        <v>4795501.26</v>
      </c>
      <c r="K12" s="45">
        <f t="shared" si="2"/>
        <v>0.32900000000000001</v>
      </c>
      <c r="L12" s="38">
        <v>3623797.03</v>
      </c>
      <c r="M12" s="48">
        <f t="shared" si="3"/>
        <v>0.249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8761.15</v>
      </c>
      <c r="H13" s="40">
        <f t="shared" si="0"/>
        <v>3.4000000000000002E-2</v>
      </c>
      <c r="I13" s="33">
        <f t="shared" si="1"/>
        <v>249819.85</v>
      </c>
      <c r="J13" s="37">
        <v>8761.15</v>
      </c>
      <c r="K13" s="45">
        <f t="shared" si="2"/>
        <v>3.4000000000000002E-2</v>
      </c>
      <c r="L13" s="38">
        <v>3718.73</v>
      </c>
      <c r="M13" s="48">
        <f t="shared" si="3"/>
        <v>1.4E-2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16573260.810000001</v>
      </c>
      <c r="G14" s="30">
        <f>SUM(G15:G27)</f>
        <v>40901831.269999996</v>
      </c>
      <c r="H14" s="43">
        <f>ROUND(G14/E14,3)*1</f>
        <v>0.40300000000000002</v>
      </c>
      <c r="I14" s="30">
        <f>SUM(I15:I27)</f>
        <v>44059406.920000002</v>
      </c>
      <c r="J14" s="30">
        <f>SUM(J15:J27)</f>
        <v>7695030.2399999993</v>
      </c>
      <c r="K14" s="43">
        <f>ROUND(J14/E14,3)*1</f>
        <v>7.5999999999999998E-2</v>
      </c>
      <c r="L14" s="30">
        <f>SUM(L15:L27)</f>
        <v>5670306.7700000014</v>
      </c>
      <c r="M14" s="46">
        <f>ROUND(L14/E14,3)*1</f>
        <v>5.6000000000000001E-2</v>
      </c>
      <c r="N14" s="30">
        <f>SUM(N15:N27)</f>
        <v>4338617.4400000004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718671.59</v>
      </c>
      <c r="H15" s="40">
        <f t="shared" si="0"/>
        <v>0.14399999999999999</v>
      </c>
      <c r="I15" s="33">
        <f t="shared" si="1"/>
        <v>4281328.41</v>
      </c>
      <c r="J15" s="37">
        <v>718671.59</v>
      </c>
      <c r="K15" s="45">
        <f t="shared" si="2"/>
        <v>0.14399999999999999</v>
      </c>
      <c r="L15" s="38">
        <v>718215.18</v>
      </c>
      <c r="M15" s="48">
        <f t="shared" si="3"/>
        <v>0.14399999999999999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76858.929999999993</v>
      </c>
      <c r="H16" s="40">
        <f t="shared" si="0"/>
        <v>0.192</v>
      </c>
      <c r="I16" s="33">
        <f t="shared" si="1"/>
        <v>323141.07</v>
      </c>
      <c r="J16" s="37">
        <v>76858.929999999993</v>
      </c>
      <c r="K16" s="45">
        <f t="shared" si="2"/>
        <v>0.192</v>
      </c>
      <c r="L16" s="38">
        <v>56200.959999999999</v>
      </c>
      <c r="M16" s="48">
        <f t="shared" si="3"/>
        <v>0.14099999999999999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221429.08</v>
      </c>
      <c r="H17" s="40">
        <f t="shared" si="0"/>
        <v>0.09</v>
      </c>
      <c r="I17" s="33">
        <f t="shared" si="1"/>
        <v>2226570.92</v>
      </c>
      <c r="J17" s="37">
        <v>218494.2</v>
      </c>
      <c r="K17" s="45">
        <f t="shared" si="2"/>
        <v>8.8999999999999996E-2</v>
      </c>
      <c r="L17" s="38">
        <v>218494.2</v>
      </c>
      <c r="M17" s="48">
        <f t="shared" si="3"/>
        <v>8.8999999999999996E-2</v>
      </c>
      <c r="N17" s="33">
        <v>10802.96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6689.48</v>
      </c>
      <c r="G18" s="32">
        <v>82430.34</v>
      </c>
      <c r="H18" s="40">
        <f t="shared" si="0"/>
        <v>0.252</v>
      </c>
      <c r="I18" s="33">
        <f t="shared" si="1"/>
        <v>237880.18</v>
      </c>
      <c r="J18" s="37">
        <v>61577.34</v>
      </c>
      <c r="K18" s="45">
        <f t="shared" si="2"/>
        <v>0.188</v>
      </c>
      <c r="L18" s="38">
        <v>52844.06</v>
      </c>
      <c r="M18" s="48">
        <f t="shared" si="3"/>
        <v>0.16200000000000001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1580168.94</v>
      </c>
      <c r="G19" s="32">
        <v>1775003.59</v>
      </c>
      <c r="H19" s="40">
        <f t="shared" si="0"/>
        <v>0.50700000000000001</v>
      </c>
      <c r="I19" s="33">
        <f t="shared" si="1"/>
        <v>142827.46999999997</v>
      </c>
      <c r="J19" s="37">
        <v>750017.13</v>
      </c>
      <c r="K19" s="45">
        <f t="shared" si="2"/>
        <v>0.214</v>
      </c>
      <c r="L19" s="38">
        <v>505606.17</v>
      </c>
      <c r="M19" s="48">
        <f t="shared" si="3"/>
        <v>0.14499999999999999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0</v>
      </c>
      <c r="G20" s="32">
        <v>31466.880000000001</v>
      </c>
      <c r="H20" s="40">
        <f t="shared" si="0"/>
        <v>0.01</v>
      </c>
      <c r="I20" s="33">
        <f t="shared" si="1"/>
        <v>3032533.12</v>
      </c>
      <c r="J20" s="37">
        <v>9151.48</v>
      </c>
      <c r="K20" s="45">
        <f t="shared" si="2"/>
        <v>3.0000000000000001E-3</v>
      </c>
      <c r="L20" s="38">
        <v>9151.48</v>
      </c>
      <c r="M20" s="48">
        <f t="shared" si="3"/>
        <v>3.0000000000000001E-3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3938988.27</v>
      </c>
      <c r="H21" s="40">
        <f t="shared" si="0"/>
        <v>0.89400000000000002</v>
      </c>
      <c r="I21" s="33">
        <f t="shared" si="1"/>
        <v>467011.73</v>
      </c>
      <c r="J21" s="37">
        <v>1027790.55</v>
      </c>
      <c r="K21" s="45">
        <f t="shared" si="2"/>
        <v>0.23300000000000001</v>
      </c>
      <c r="L21" s="38">
        <v>715021.78</v>
      </c>
      <c r="M21" s="48">
        <f t="shared" si="3"/>
        <v>0.16200000000000001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14204226.439999999</v>
      </c>
      <c r="G22" s="32">
        <v>11935952.609999999</v>
      </c>
      <c r="H22" s="40">
        <f t="shared" si="0"/>
        <v>0.21299999999999999</v>
      </c>
      <c r="I22" s="33">
        <f t="shared" si="1"/>
        <v>29993270.950000003</v>
      </c>
      <c r="J22" s="37">
        <v>4039048.8</v>
      </c>
      <c r="K22" s="45">
        <f t="shared" si="2"/>
        <v>7.1999999999999995E-2</v>
      </c>
      <c r="L22" s="38">
        <v>2914125.14</v>
      </c>
      <c r="M22" s="48">
        <f t="shared" si="3"/>
        <v>5.1999999999999998E-2</v>
      </c>
      <c r="N22" s="33">
        <v>1439779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719484.65</v>
      </c>
      <c r="G23" s="32">
        <v>20560655.710000001</v>
      </c>
      <c r="H23" s="40">
        <f t="shared" si="0"/>
        <v>0.85499999999999998</v>
      </c>
      <c r="I23" s="33">
        <f t="shared" si="1"/>
        <v>2758305.6399999992</v>
      </c>
      <c r="J23" s="37">
        <v>407072.29</v>
      </c>
      <c r="K23" s="45">
        <f t="shared" si="2"/>
        <v>1.7000000000000001E-2</v>
      </c>
      <c r="L23" s="38">
        <v>132250.25</v>
      </c>
      <c r="M23" s="48">
        <f t="shared" si="3"/>
        <v>6.0000000000000001E-3</v>
      </c>
      <c r="N23" s="33">
        <v>1588326.01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134418.89000000001</v>
      </c>
      <c r="H24" s="40">
        <f t="shared" si="0"/>
        <v>0.219</v>
      </c>
      <c r="I24" s="33">
        <f t="shared" si="1"/>
        <v>479584.11</v>
      </c>
      <c r="J24" s="37">
        <v>134418.89000000001</v>
      </c>
      <c r="K24" s="45">
        <f t="shared" si="2"/>
        <v>0.219</v>
      </c>
      <c r="L24" s="38">
        <v>98400.4</v>
      </c>
      <c r="M24" s="48">
        <f t="shared" si="3"/>
        <v>0.16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62691.3</v>
      </c>
      <c r="G25" s="32">
        <v>1400828.94</v>
      </c>
      <c r="H25" s="40">
        <f t="shared" si="0"/>
        <v>0.90200000000000002</v>
      </c>
      <c r="I25" s="33">
        <f t="shared" si="1"/>
        <v>89479.760000000053</v>
      </c>
      <c r="J25" s="37">
        <v>234420.91</v>
      </c>
      <c r="K25" s="45">
        <f t="shared" si="2"/>
        <v>0.151</v>
      </c>
      <c r="L25" s="38">
        <v>232745.23</v>
      </c>
      <c r="M25" s="48">
        <f t="shared" si="3"/>
        <v>0.15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12910.37</v>
      </c>
      <c r="H26" s="40">
        <f t="shared" si="0"/>
        <v>0.71699999999999997</v>
      </c>
      <c r="I26" s="33">
        <f t="shared" si="1"/>
        <v>5089.6299999999992</v>
      </c>
      <c r="J26" s="37">
        <v>12073.84</v>
      </c>
      <c r="K26" s="45">
        <f t="shared" si="2"/>
        <v>0.67100000000000004</v>
      </c>
      <c r="L26" s="38">
        <v>12073.84</v>
      </c>
      <c r="M26" s="48">
        <f t="shared" si="3"/>
        <v>0.67100000000000004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12216.07</v>
      </c>
      <c r="H27" s="40">
        <f t="shared" si="0"/>
        <v>0.35299999999999998</v>
      </c>
      <c r="I27" s="33">
        <f t="shared" si="1"/>
        <v>22383.93</v>
      </c>
      <c r="J27" s="37">
        <v>5434.29</v>
      </c>
      <c r="K27" s="45">
        <f t="shared" si="2"/>
        <v>0.157</v>
      </c>
      <c r="L27" s="38">
        <v>5178.08</v>
      </c>
      <c r="M27" s="48">
        <f t="shared" si="3"/>
        <v>0.15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108820.32</v>
      </c>
      <c r="G28" s="29">
        <f>G29</f>
        <v>2889.62</v>
      </c>
      <c r="H28" s="42">
        <f t="shared" ref="H28:H33" si="4">ROUND(G28/E28,3)*1</f>
        <v>0</v>
      </c>
      <c r="I28" s="29">
        <f>I29</f>
        <v>11998686.060000001</v>
      </c>
      <c r="J28" s="29">
        <f>J29</f>
        <v>2889.62</v>
      </c>
      <c r="K28" s="44">
        <f t="shared" ref="K28:K33" si="5">ROUND(J28/E28,3)*1</f>
        <v>0</v>
      </c>
      <c r="L28" s="29">
        <f>L29</f>
        <v>2889.62</v>
      </c>
      <c r="M28" s="44">
        <f t="shared" ref="M28:M33" si="6">ROUND(L28/E28,3)*1</f>
        <v>0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108820.32</v>
      </c>
      <c r="G29" s="30">
        <f>SUM(G30+G31+G32)</f>
        <v>2889.62</v>
      </c>
      <c r="H29" s="43">
        <f t="shared" si="4"/>
        <v>0</v>
      </c>
      <c r="I29" s="30">
        <f>SUM(I30+I31+I32)</f>
        <v>11998686.060000001</v>
      </c>
      <c r="J29" s="30">
        <f>SUM(J30+J31+J32)</f>
        <v>2889.62</v>
      </c>
      <c r="K29" s="46">
        <f t="shared" si="5"/>
        <v>0</v>
      </c>
      <c r="L29" s="30">
        <f>SUM(L30+L31+L32)</f>
        <v>2889.62</v>
      </c>
      <c r="M29" s="46">
        <f t="shared" si="6"/>
        <v>0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108820.32</v>
      </c>
      <c r="G31" s="32">
        <v>2889.62</v>
      </c>
      <c r="H31" s="40">
        <f t="shared" si="4"/>
        <v>0</v>
      </c>
      <c r="I31" s="33">
        <f>E31-G31-F31</f>
        <v>8998686.0600000005</v>
      </c>
      <c r="J31" s="37">
        <v>2889.62</v>
      </c>
      <c r="K31" s="45">
        <f t="shared" si="5"/>
        <v>0</v>
      </c>
      <c r="L31" s="38">
        <v>2889.62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175045147</v>
      </c>
      <c r="F33" s="39">
        <f>F8+F28</f>
        <v>16682081.130000001</v>
      </c>
      <c r="G33" s="39">
        <f>G8+G28</f>
        <v>61485197.959999993</v>
      </c>
      <c r="H33" s="41">
        <f t="shared" si="4"/>
        <v>0.35099999999999998</v>
      </c>
      <c r="I33" s="39">
        <f>I8+I28</f>
        <v>96877867.909999996</v>
      </c>
      <c r="J33" s="39">
        <f>J8+J28</f>
        <v>28261056.229999997</v>
      </c>
      <c r="K33" s="47">
        <f t="shared" si="5"/>
        <v>0.161</v>
      </c>
      <c r="L33" s="39">
        <f>L8+L28</f>
        <v>22254736.300000001</v>
      </c>
      <c r="M33" s="47">
        <f t="shared" si="6"/>
        <v>0.127</v>
      </c>
      <c r="N33" s="39">
        <f>N8+N28</f>
        <v>8148419.9500000011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2022-05-30T15:06:50Z</dcterms:modified>
</cp:coreProperties>
</file>