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21570" windowHeight="7845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52511"/>
</workbook>
</file>

<file path=xl/calcChain.xml><?xml version="1.0" encoding="utf-8"?>
<calcChain xmlns="http://schemas.openxmlformats.org/spreadsheetml/2006/main">
  <c r="E47" i="1" l="1"/>
  <c r="E48" i="1"/>
  <c r="E49" i="1"/>
  <c r="E120" i="1"/>
  <c r="Q20" i="1"/>
  <c r="Q53" i="1"/>
  <c r="R53" i="1"/>
  <c r="H47" i="1"/>
  <c r="H48" i="1"/>
  <c r="H49" i="1"/>
  <c r="J47" i="1"/>
  <c r="Q97" i="1"/>
  <c r="I118" i="1"/>
  <c r="G47" i="1"/>
  <c r="G48" i="1"/>
  <c r="G49" i="1"/>
  <c r="R44" i="1"/>
  <c r="T44" i="1"/>
  <c r="Q18" i="1"/>
  <c r="Q12" i="1"/>
  <c r="R12" i="1"/>
  <c r="T12" i="1"/>
  <c r="Q63" i="1"/>
  <c r="R63" i="1"/>
  <c r="T63" i="1"/>
  <c r="I47" i="1"/>
  <c r="F47" i="1"/>
  <c r="F48" i="1"/>
  <c r="F49" i="1"/>
  <c r="K47" i="1"/>
  <c r="K48" i="1"/>
  <c r="K49" i="1"/>
  <c r="L47" i="1"/>
  <c r="L48" i="1"/>
  <c r="L49" i="1"/>
  <c r="M47" i="1"/>
  <c r="M48" i="1"/>
  <c r="M49" i="1"/>
  <c r="N47" i="1"/>
  <c r="O47" i="1"/>
  <c r="O48" i="1"/>
  <c r="O49" i="1"/>
  <c r="P47" i="1"/>
  <c r="P48" i="1"/>
  <c r="P49" i="1"/>
  <c r="T46" i="1"/>
  <c r="T48" i="1"/>
  <c r="T49" i="1"/>
  <c r="T73" i="1"/>
  <c r="T91" i="1"/>
  <c r="E92" i="1"/>
  <c r="R122" i="1"/>
  <c r="R124" i="1" s="1"/>
  <c r="Q38" i="1"/>
  <c r="R38" i="1"/>
  <c r="T38" i="1"/>
  <c r="O92" i="1"/>
  <c r="Q59" i="1"/>
  <c r="R59" i="1"/>
  <c r="T59" i="1"/>
  <c r="Q61" i="1"/>
  <c r="R61" i="1"/>
  <c r="T61" i="1"/>
  <c r="F92" i="1"/>
  <c r="G92" i="1"/>
  <c r="H92" i="1"/>
  <c r="I92" i="1"/>
  <c r="J92" i="1"/>
  <c r="L92" i="1"/>
  <c r="M92" i="1"/>
  <c r="M93" i="1"/>
  <c r="N92" i="1"/>
  <c r="N93" i="1"/>
  <c r="P92" i="1"/>
  <c r="Q71" i="1"/>
  <c r="Q83" i="1"/>
  <c r="R83" i="1"/>
  <c r="T83" i="1"/>
  <c r="Q81" i="1"/>
  <c r="R81" i="1"/>
  <c r="T81" i="1"/>
  <c r="Q77" i="1"/>
  <c r="R77" i="1"/>
  <c r="T77" i="1"/>
  <c r="K92" i="1"/>
  <c r="Q75" i="1"/>
  <c r="Q73" i="1"/>
  <c r="Q69" i="1"/>
  <c r="R69" i="1"/>
  <c r="T69" i="1"/>
  <c r="Q65" i="1"/>
  <c r="R65" i="1"/>
  <c r="T65" i="1"/>
  <c r="Q67" i="1"/>
  <c r="R67" i="1"/>
  <c r="T67" i="1"/>
  <c r="Q10" i="1"/>
  <c r="R10" i="1"/>
  <c r="Q57" i="1"/>
  <c r="R57" i="1"/>
  <c r="Q14" i="1"/>
  <c r="R14" i="1"/>
  <c r="T14" i="1"/>
  <c r="Q16" i="1"/>
  <c r="R22" i="1"/>
  <c r="T22" i="1"/>
  <c r="Q26" i="1"/>
  <c r="Q28" i="1"/>
  <c r="R28" i="1"/>
  <c r="T28" i="1"/>
  <c r="Q30" i="1"/>
  <c r="R30" i="1"/>
  <c r="T30" i="1"/>
  <c r="Q32" i="1"/>
  <c r="R32" i="1"/>
  <c r="T32" i="1"/>
  <c r="Q34" i="1"/>
  <c r="R34" i="1"/>
  <c r="T34" i="1"/>
  <c r="Q36" i="1"/>
  <c r="R36" i="1"/>
  <c r="T36" i="1"/>
  <c r="Q40" i="1"/>
  <c r="R40" i="1"/>
  <c r="T40" i="1"/>
  <c r="Q42" i="1"/>
  <c r="R42" i="1"/>
  <c r="T42" i="1"/>
  <c r="Q79" i="1"/>
  <c r="R79" i="1"/>
  <c r="T79" i="1"/>
  <c r="Q85" i="1"/>
  <c r="R85" i="1"/>
  <c r="T85" i="1"/>
  <c r="Q87" i="1"/>
  <c r="R87" i="1"/>
  <c r="T87" i="1"/>
  <c r="Q89" i="1"/>
  <c r="R89" i="1"/>
  <c r="T89" i="1"/>
  <c r="Q99" i="1"/>
  <c r="R20" i="1"/>
  <c r="T20" i="1"/>
  <c r="Q101" i="1"/>
  <c r="R71" i="1"/>
  <c r="T71" i="1"/>
  <c r="Q103" i="1"/>
  <c r="Q105" i="1"/>
  <c r="Q109" i="1"/>
  <c r="Q111" i="1"/>
  <c r="Q113" i="1"/>
  <c r="Q115" i="1"/>
  <c r="E118" i="1"/>
  <c r="F118" i="1"/>
  <c r="G118" i="1"/>
  <c r="H118" i="1"/>
  <c r="K118" i="1"/>
  <c r="L118" i="1"/>
  <c r="M118" i="1"/>
  <c r="M120" i="1"/>
  <c r="N118" i="1"/>
  <c r="O118" i="1"/>
  <c r="P118" i="1"/>
  <c r="Q24" i="1"/>
  <c r="Q107" i="1"/>
  <c r="J118" i="1"/>
  <c r="J93" i="1"/>
  <c r="N48" i="1"/>
  <c r="N49" i="1"/>
  <c r="O93" i="1"/>
  <c r="L120" i="1"/>
  <c r="L93" i="1"/>
  <c r="O120" i="1"/>
  <c r="P93" i="1"/>
  <c r="P120" i="1"/>
  <c r="I120" i="1"/>
  <c r="N120" i="1"/>
  <c r="J120" i="1"/>
  <c r="K93" i="1"/>
  <c r="I93" i="1"/>
  <c r="J48" i="1"/>
  <c r="J49" i="1"/>
  <c r="K120" i="1"/>
  <c r="I48" i="1"/>
  <c r="I49" i="1"/>
  <c r="E93" i="1"/>
  <c r="F93" i="1"/>
  <c r="F120" i="1"/>
  <c r="G93" i="1"/>
  <c r="G120" i="1"/>
  <c r="R18" i="1"/>
  <c r="T18" i="1"/>
  <c r="T10" i="1"/>
  <c r="Q118" i="1"/>
  <c r="R24" i="1"/>
  <c r="T24" i="1"/>
  <c r="R26" i="1"/>
  <c r="T26" i="1"/>
  <c r="R75" i="1"/>
  <c r="T75" i="1"/>
  <c r="T57" i="1"/>
  <c r="Q92" i="1"/>
  <c r="Q47" i="1"/>
  <c r="Q48" i="1"/>
  <c r="Q49" i="1"/>
  <c r="H120" i="1"/>
  <c r="H93" i="1"/>
  <c r="R92" i="1"/>
  <c r="R47" i="1"/>
  <c r="R120" i="1"/>
  <c r="Q120" i="1"/>
  <c r="Q124" i="1"/>
</calcChain>
</file>

<file path=xl/sharedStrings.xml><?xml version="1.0" encoding="utf-8"?>
<sst xmlns="http://schemas.openxmlformats.org/spreadsheetml/2006/main" count="268" uniqueCount="91">
  <si>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</si>
  <si>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</si>
  <si>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</si>
  <si>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</si>
  <si>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</si>
  <si>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</si>
  <si>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</si>
  <si>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</si>
  <si>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</si>
  <si>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</si>
  <si>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</si>
  <si>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</si>
  <si>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</si>
  <si>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</si>
  <si>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</si>
  <si>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</si>
  <si>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</si>
  <si>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</si>
  <si>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</si>
  <si>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</si>
  <si>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</si>
  <si>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</si>
  <si>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</si>
  <si>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</si>
  <si>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</si>
  <si>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</si>
  <si>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</si>
  <si>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</si>
  <si>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</si>
  <si>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</si>
  <si>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</si>
  <si>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</si>
  <si>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</si>
  <si>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</si>
  <si>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</si>
  <si>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</si>
  <si>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</si>
  <si>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</si>
  <si>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</si>
  <si>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</si>
  <si>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</si>
  <si>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</si>
  <si>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</si>
  <si>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</si>
  <si>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</si>
  <si>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</si>
  <si>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</si>
  <si>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</si>
  <si>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</si>
  <si>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</si>
  <si>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</si>
  <si>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</si>
  <si>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</si>
  <si>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</si>
  <si>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</si>
  <si>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</si>
  <si>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</si>
  <si>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</si>
  <si>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</si>
  <si>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</si>
  <si>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</si>
  <si>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</si>
  <si>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</si>
  <si>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</si>
  <si>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</si>
  <si>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</si>
  <si>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</si>
  <si>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</si>
  <si>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</si>
  <si>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</si>
  <si>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</si>
  <si>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</si>
  <si>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</si>
  <si>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</si>
  <si>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</si>
  <si>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</si>
  <si>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</si>
  <si>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</si>
  <si>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</si>
  <si>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</si>
  <si>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</si>
  <si>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</si>
  <si>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</si>
  <si>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</si>
  <si>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</si>
  <si>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</si>
  <si>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</si>
  <si>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</si>
  <si>
    <t>DEMONSTRATIVO DA RECEITA ARRECADADA E REALIZAÇÃO DO EXERCÍCIO DE 2022</t>
  </si>
  <si>
    <t>Período de apuração: de 01 janeiro de 2022  a 31 de Março  de 2022</t>
  </si>
  <si>
    <t>https://drive.google.com/file/d/16EVgxKaWHkCSQaIk-z1IsXRu35mHuTgw/view?usp=sharing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</si>
</sst>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4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499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topLeftCell="A94" zoomScale="80" zoomScaleNormal="80" zoomScaleSheetLayoutView="100" workbookViewId="0">
      <selection activeCell="Q122" sqref="Q122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89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761532.59</v>
      </c>
      <c r="F10" s="31">
        <v>862250.06</v>
      </c>
      <c r="G10" s="31">
        <v>1041662.26</v>
      </c>
      <c r="H10" s="31"/>
      <c r="I10" s="31"/>
      <c r="J10" s="31"/>
      <c r="K10" s="31"/>
      <c r="L10" s="31"/>
      <c r="M10" s="31"/>
      <c r="N10" s="31"/>
      <c r="O10" s="31"/>
      <c r="P10" s="31"/>
      <c r="Q10" s="33">
        <f>E10+F10+G10+H10+I10+J10+K10+L10+M10+N10+O10+P10</f>
        <v>2665444.91</v>
      </c>
      <c r="R10" s="33">
        <f>Q10</f>
        <v>2665444.91</v>
      </c>
      <c r="T10" s="96">
        <f>R10/5</f>
        <v>533088.98200000008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161485.10999999999</v>
      </c>
      <c r="F12" s="31">
        <v>170812.4</v>
      </c>
      <c r="G12" s="31">
        <v>220964.75</v>
      </c>
      <c r="H12" s="31"/>
      <c r="I12" s="31"/>
      <c r="J12" s="31"/>
      <c r="K12" s="31"/>
      <c r="L12" s="31"/>
      <c r="M12" s="31"/>
      <c r="N12" s="31"/>
      <c r="O12" s="31"/>
      <c r="P12" s="31"/>
      <c r="Q12" s="33">
        <f>E12+F12+G12+H12+I12+J12+K12+L12+M12+N12+O12+P12</f>
        <v>553262.26</v>
      </c>
      <c r="R12" s="33">
        <f>Q12</f>
        <v>553262.26</v>
      </c>
      <c r="T12" s="96">
        <f>R12/5</f>
        <v>110652.452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1354.51</v>
      </c>
      <c r="F14" s="31">
        <v>1461.65</v>
      </c>
      <c r="G14" s="31">
        <v>1767.22</v>
      </c>
      <c r="H14" s="31"/>
      <c r="I14" s="31"/>
      <c r="J14" s="31"/>
      <c r="K14" s="31"/>
      <c r="L14" s="31"/>
      <c r="M14" s="31"/>
      <c r="N14" s="31"/>
      <c r="O14" s="31"/>
      <c r="P14" s="31"/>
      <c r="Q14" s="33">
        <f>E14+F14+G14+H14+I14+J14+K14+L14+M14+N14+O14+P14</f>
        <v>4583.38</v>
      </c>
      <c r="R14" s="118">
        <f>Q14+Q16</f>
        <v>12759.97</v>
      </c>
      <c r="T14" s="96">
        <f>R14/5</f>
        <v>2551.9939999999997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2442.6</v>
      </c>
      <c r="F16" s="31">
        <v>2610.04</v>
      </c>
      <c r="G16" s="31">
        <v>3123.95</v>
      </c>
      <c r="H16" s="31"/>
      <c r="I16" s="31"/>
      <c r="J16" s="31"/>
      <c r="K16" s="31"/>
      <c r="L16" s="31"/>
      <c r="M16" s="31"/>
      <c r="N16" s="31"/>
      <c r="O16" s="31"/>
      <c r="P16" s="31"/>
      <c r="Q16" s="33">
        <f>E16+F16+G16+H16+I16+J16+K16+L16+M16+N16+O16+P16</f>
        <v>8176.5899999999992</v>
      </c>
      <c r="R16" s="120"/>
      <c r="T16" s="96"/>
    </row>
    <row r="17" spans="1:22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2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383.6</v>
      </c>
      <c r="F18" s="31">
        <v>383.59</v>
      </c>
      <c r="G18" s="31">
        <v>0</v>
      </c>
      <c r="H18" s="31"/>
      <c r="I18" s="31"/>
      <c r="J18" s="31"/>
      <c r="K18" s="31"/>
      <c r="L18" s="31"/>
      <c r="M18" s="31"/>
      <c r="N18" s="31"/>
      <c r="O18" s="31"/>
      <c r="P18" s="31"/>
      <c r="Q18" s="33">
        <f>E18+F18+G18+H18+I18+J18+K18+L18+M18+N18+O18+P18</f>
        <v>767.19</v>
      </c>
      <c r="R18" s="33">
        <f>Q18+Q97</f>
        <v>537.02</v>
      </c>
      <c r="T18" s="96">
        <f>R18/5</f>
        <v>107.404</v>
      </c>
      <c r="V18">
        <v>4189.46</v>
      </c>
    </row>
    <row r="19" spans="1:22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2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>
        <v>95.91</v>
      </c>
      <c r="G20" s="31">
        <v>31.97</v>
      </c>
      <c r="H20" s="31"/>
      <c r="I20" s="31"/>
      <c r="J20" s="31"/>
      <c r="K20" s="31"/>
      <c r="L20" s="31"/>
      <c r="M20" s="31"/>
      <c r="N20" s="31"/>
      <c r="O20" s="31"/>
      <c r="P20" s="31"/>
      <c r="Q20" s="33">
        <f>E20+F20+G20+H20+I20+J20+K20+L20+M20+N20+O20+P20</f>
        <v>127.88</v>
      </c>
      <c r="R20" s="33">
        <f>Q20+Q99</f>
        <v>89.5</v>
      </c>
      <c r="T20" s="96">
        <f>R20/5</f>
        <v>17.899999999999999</v>
      </c>
      <c r="V20">
        <v>3968.29</v>
      </c>
    </row>
    <row r="21" spans="1:22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2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>
        <v>0</v>
      </c>
      <c r="G22" s="31">
        <v>0</v>
      </c>
      <c r="H22" s="31"/>
      <c r="I22" s="31"/>
      <c r="J22" s="31"/>
      <c r="K22" s="31"/>
      <c r="L22" s="31"/>
      <c r="M22" s="31"/>
      <c r="N22" s="31"/>
      <c r="O22" s="31"/>
      <c r="P22" s="31"/>
      <c r="Q22" s="33">
        <v>0</v>
      </c>
      <c r="R22" s="33">
        <f>Q22</f>
        <v>0</v>
      </c>
      <c r="T22" s="96">
        <f>R22/5</f>
        <v>0</v>
      </c>
    </row>
    <row r="23" spans="1:22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2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v>3164107.14</v>
      </c>
      <c r="F24" s="31">
        <v>2919895.24</v>
      </c>
      <c r="G24" s="31">
        <v>3872545.56</v>
      </c>
      <c r="H24" s="31"/>
      <c r="I24" s="31"/>
      <c r="J24" s="31"/>
      <c r="K24" s="31"/>
      <c r="L24" s="31"/>
      <c r="M24" s="31"/>
      <c r="N24" s="31"/>
      <c r="O24" s="31"/>
      <c r="P24" s="31"/>
      <c r="Q24" s="33">
        <f>E24+F24+G24+H24+I24+J24+K24+L24+M24+N24+O24+P24</f>
        <v>9956547.9400000013</v>
      </c>
      <c r="R24" s="33">
        <f>Q24+Q107</f>
        <v>6969513.9900000012</v>
      </c>
      <c r="S24" s="2"/>
      <c r="T24" s="96">
        <f>R24/5</f>
        <v>1393902.7980000002</v>
      </c>
    </row>
    <row r="25" spans="1:22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2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1007.05</v>
      </c>
      <c r="F26" s="31">
        <v>2014.11</v>
      </c>
      <c r="G26" s="31">
        <v>7273.17</v>
      </c>
      <c r="H26" s="31"/>
      <c r="I26" s="31"/>
      <c r="J26" s="31"/>
      <c r="K26" s="31"/>
      <c r="L26" s="31"/>
      <c r="M26" s="31"/>
      <c r="N26" s="31"/>
      <c r="O26" s="31"/>
      <c r="P26" s="31"/>
      <c r="Q26" s="33">
        <f>E26+F26+G26+H26+I26+J26+K26+L26+M26+N26+O26+P26</f>
        <v>10294.33</v>
      </c>
      <c r="R26" s="33">
        <f>Q26+Q109</f>
        <v>10294.33</v>
      </c>
      <c r="S26" s="2"/>
      <c r="T26" s="96">
        <f>R26/5</f>
        <v>2058.866</v>
      </c>
    </row>
    <row r="27" spans="1:22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2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22.38</v>
      </c>
      <c r="F28" s="31">
        <v>9373.16</v>
      </c>
      <c r="G28" s="31">
        <v>0</v>
      </c>
      <c r="H28" s="31"/>
      <c r="I28" s="31"/>
      <c r="J28" s="31"/>
      <c r="K28" s="31"/>
      <c r="L28" s="31"/>
      <c r="M28" s="31"/>
      <c r="N28" s="31"/>
      <c r="O28" s="31"/>
      <c r="P28" s="31"/>
      <c r="Q28" s="33">
        <f>E28+F28+G28+H28+I28+J28+K28+L28+M28+N28+O28+P28</f>
        <v>9395.5399999999991</v>
      </c>
      <c r="R28" s="33">
        <f>Q28</f>
        <v>9395.5399999999991</v>
      </c>
      <c r="S28" s="2"/>
      <c r="T28" s="96">
        <f>R28/5</f>
        <v>1879.1079999999997</v>
      </c>
    </row>
    <row r="29" spans="1:22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2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31.98</v>
      </c>
      <c r="F30" s="31">
        <v>16244.26</v>
      </c>
      <c r="G30" s="31">
        <v>0</v>
      </c>
      <c r="H30" s="31"/>
      <c r="I30" s="31"/>
      <c r="J30" s="31"/>
      <c r="K30" s="31"/>
      <c r="L30" s="31"/>
      <c r="M30" s="31"/>
      <c r="N30" s="31"/>
      <c r="O30" s="31"/>
      <c r="P30" s="31"/>
      <c r="Q30" s="33">
        <f>E30+F30+G30+H30+I30+J30+K30+L30+M30+N30+O30+P30</f>
        <v>16276.24</v>
      </c>
      <c r="R30" s="33">
        <f>Q30</f>
        <v>16276.24</v>
      </c>
      <c r="T30" s="96">
        <f>R30/5</f>
        <v>3255.248</v>
      </c>
    </row>
    <row r="31" spans="1:22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2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25145.18</v>
      </c>
      <c r="F32" s="31">
        <v>92248.84</v>
      </c>
      <c r="G32" s="31">
        <v>143955.38</v>
      </c>
      <c r="H32" s="31"/>
      <c r="I32" s="31"/>
      <c r="J32" s="31"/>
      <c r="K32" s="31"/>
      <c r="L32" s="31"/>
      <c r="M32" s="31"/>
      <c r="N32" s="31"/>
      <c r="O32" s="31"/>
      <c r="P32" s="31"/>
      <c r="Q32" s="33">
        <f>E32+F32+G32+H32+I32+J32+K32+L32+M32+N32+O32+P32</f>
        <v>261349.4</v>
      </c>
      <c r="R32" s="33">
        <f>Q32</f>
        <v>261349.4</v>
      </c>
      <c r="T32" s="96">
        <f>R32/5</f>
        <v>52269.88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16152027.42</v>
      </c>
      <c r="F34" s="31">
        <v>8700345.4399999995</v>
      </c>
      <c r="G34" s="31">
        <v>9757611.0600000005</v>
      </c>
      <c r="H34" s="31"/>
      <c r="I34" s="31"/>
      <c r="J34" s="31"/>
      <c r="K34" s="31"/>
      <c r="L34" s="31"/>
      <c r="M34" s="31"/>
      <c r="N34" s="31"/>
      <c r="O34" s="31"/>
      <c r="P34" s="31"/>
      <c r="Q34" s="33">
        <f>E34+F34+G34+H34+I34+J34+K34+L34+M34+N34+O34+P34</f>
        <v>34609983.920000002</v>
      </c>
      <c r="R34" s="33">
        <f>Q34</f>
        <v>34609983.920000002</v>
      </c>
      <c r="T34" s="96">
        <f>R34/5</f>
        <v>6921996.784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>
        <v>0</v>
      </c>
      <c r="G36" s="31">
        <v>0</v>
      </c>
      <c r="H36" s="31"/>
      <c r="I36" s="31"/>
      <c r="J36" s="31"/>
      <c r="K36" s="31"/>
      <c r="L36" s="31"/>
      <c r="M36" s="31"/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>
        <v>0</v>
      </c>
      <c r="G38" s="31">
        <v>0</v>
      </c>
      <c r="H38" s="31"/>
      <c r="I38" s="31"/>
      <c r="J38" s="31"/>
      <c r="K38" s="31"/>
      <c r="L38" s="31"/>
      <c r="M38" s="31"/>
      <c r="N38" s="31"/>
      <c r="O38" s="31"/>
      <c r="P38" s="31"/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14060.7</v>
      </c>
      <c r="F40" s="31">
        <v>49059.17</v>
      </c>
      <c r="G40" s="31">
        <v>49424.160000000003</v>
      </c>
      <c r="H40" s="31"/>
      <c r="I40" s="31"/>
      <c r="J40" s="31"/>
      <c r="K40" s="31"/>
      <c r="L40" s="31"/>
      <c r="M40" s="31"/>
      <c r="N40" s="31"/>
      <c r="O40" s="31"/>
      <c r="P40" s="31"/>
      <c r="Q40" s="33">
        <f>E40+F40+G40+H40+I40+J40+K40+L40+M40+N40+O40+P40</f>
        <v>112544.03</v>
      </c>
      <c r="R40" s="33">
        <f>Q40</f>
        <v>112544.03</v>
      </c>
      <c r="T40" s="96">
        <f>R40/5</f>
        <v>22508.806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>
        <v>0</v>
      </c>
      <c r="G42" s="31">
        <v>0</v>
      </c>
      <c r="H42" s="31"/>
      <c r="I42" s="31"/>
      <c r="J42" s="31"/>
      <c r="K42" s="31"/>
      <c r="L42" s="31"/>
      <c r="M42" s="31"/>
      <c r="N42" s="31"/>
      <c r="O42" s="31"/>
      <c r="P42" s="31"/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131124.26999999999</v>
      </c>
      <c r="F44" s="31">
        <v>42063.27</v>
      </c>
      <c r="G44" s="31">
        <v>164598.48000000001</v>
      </c>
      <c r="H44" s="31"/>
      <c r="I44" s="31"/>
      <c r="J44" s="31"/>
      <c r="K44" s="31"/>
      <c r="L44" s="31"/>
      <c r="M44" s="31"/>
      <c r="N44" s="31"/>
      <c r="O44" s="31"/>
      <c r="P44" s="31"/>
      <c r="Q44" s="33">
        <v>164598.48000000001</v>
      </c>
      <c r="R44" s="33">
        <f>Q44</f>
        <v>164598.48000000001</v>
      </c>
      <c r="T44" s="96">
        <f>R44/5</f>
        <v>32919.696000000004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20283600.259999998</v>
      </c>
      <c r="F47" s="67">
        <f t="shared" ref="F47:P47" si="0">SUM(F10:F42)</f>
        <v>12826793.869999999</v>
      </c>
      <c r="G47" s="67">
        <f>SUM(G10:G42)</f>
        <v>15098359.48</v>
      </c>
      <c r="H47" s="67">
        <f t="shared" si="0"/>
        <v>0</v>
      </c>
      <c r="I47" s="67">
        <f>SUM(I10:I44)</f>
        <v>0</v>
      </c>
      <c r="J47" s="67">
        <f t="shared" si="0"/>
        <v>0</v>
      </c>
      <c r="K47" s="67">
        <f t="shared" si="0"/>
        <v>0</v>
      </c>
      <c r="L47" s="67">
        <f t="shared" si="0"/>
        <v>0</v>
      </c>
      <c r="M47" s="67">
        <f t="shared" si="0"/>
        <v>0</v>
      </c>
      <c r="N47" s="67">
        <f t="shared" si="0"/>
        <v>0</v>
      </c>
      <c r="O47" s="67">
        <f t="shared" si="0"/>
        <v>0</v>
      </c>
      <c r="P47" s="67">
        <f t="shared" si="0"/>
        <v>0</v>
      </c>
      <c r="Q47" s="68">
        <f>SUM(Q10:Q44)</f>
        <v>48373352.089999996</v>
      </c>
      <c r="R47" s="68">
        <f>SUM(R10:R44)</f>
        <v>45386049.590000004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3961188.33</v>
      </c>
      <c r="F48" s="19">
        <f t="shared" si="1"/>
        <v>3917459.7300000004</v>
      </c>
      <c r="G48" s="19">
        <f t="shared" si="1"/>
        <v>4982770.3999999985</v>
      </c>
      <c r="H48" s="19">
        <f t="shared" si="1"/>
        <v>0</v>
      </c>
      <c r="I48" s="19">
        <f t="shared" si="1"/>
        <v>0</v>
      </c>
      <c r="J48" s="19">
        <f t="shared" si="1"/>
        <v>0</v>
      </c>
      <c r="K48" s="19">
        <f t="shared" si="1"/>
        <v>0</v>
      </c>
      <c r="L48" s="19">
        <f t="shared" si="1"/>
        <v>0</v>
      </c>
      <c r="M48" s="19">
        <f t="shared" si="1"/>
        <v>0</v>
      </c>
      <c r="N48" s="19">
        <f t="shared" si="1"/>
        <v>0</v>
      </c>
      <c r="O48" s="19">
        <f t="shared" si="1"/>
        <v>0</v>
      </c>
      <c r="P48" s="19">
        <f t="shared" si="1"/>
        <v>0</v>
      </c>
      <c r="Q48" s="19">
        <f t="shared" si="1"/>
        <v>13199204.479999997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86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87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83</v>
      </c>
      <c r="B53" s="29" t="s">
        <v>84</v>
      </c>
      <c r="C53" s="109">
        <v>452139910</v>
      </c>
      <c r="D53" s="30" t="s">
        <v>85</v>
      </c>
      <c r="E53" s="31">
        <v>0</v>
      </c>
      <c r="F53" s="31">
        <v>0</v>
      </c>
      <c r="G53" s="31">
        <v>0</v>
      </c>
      <c r="H53" s="31"/>
      <c r="I53" s="31"/>
      <c r="J53" s="31"/>
      <c r="K53" s="31"/>
      <c r="L53" s="31"/>
      <c r="M53" s="31"/>
      <c r="N53" s="31"/>
      <c r="O53" s="31"/>
      <c r="P53" s="31"/>
      <c r="Q53" s="33">
        <f>E53+F53+G53+H53+I53+J53+K53+L53+M53+N53+O53+P53</f>
        <v>0</v>
      </c>
      <c r="R53" s="33">
        <f>Q53</f>
        <v>0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>
        <v>0</v>
      </c>
      <c r="G57" s="31">
        <v>0</v>
      </c>
      <c r="H57" s="31"/>
      <c r="I57" s="31"/>
      <c r="J57" s="31"/>
      <c r="K57" s="31"/>
      <c r="L57" s="31"/>
      <c r="M57" s="31"/>
      <c r="N57" s="31"/>
      <c r="O57" s="31"/>
      <c r="P57" s="31"/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>
        <v>0</v>
      </c>
      <c r="G59" s="31">
        <v>392.72</v>
      </c>
      <c r="H59" s="31"/>
      <c r="I59" s="31"/>
      <c r="J59" s="31"/>
      <c r="K59" s="31"/>
      <c r="L59" s="31"/>
      <c r="M59" s="31"/>
      <c r="N59" s="31"/>
      <c r="O59" s="31"/>
      <c r="P59" s="31"/>
      <c r="Q59" s="33">
        <f>E59+F59+G59+H59+I59+J59+K59+L59+M59+N59+O59+P59</f>
        <v>392.72</v>
      </c>
      <c r="R59" s="33">
        <f>Q59</f>
        <v>392.72</v>
      </c>
      <c r="T59" s="96">
        <f>R59/5</f>
        <v>78.544000000000011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>
        <v>14.39</v>
      </c>
      <c r="G61" s="31">
        <v>0</v>
      </c>
      <c r="H61" s="31"/>
      <c r="I61" s="31"/>
      <c r="J61" s="31"/>
      <c r="K61" s="31"/>
      <c r="L61" s="31"/>
      <c r="M61" s="31"/>
      <c r="N61" s="31"/>
      <c r="O61" s="31"/>
      <c r="P61" s="31"/>
      <c r="Q61" s="33">
        <f>E61+F61+G61+H61+I61+J61+K61+L61+M61+N61+O61+P61</f>
        <v>14.39</v>
      </c>
      <c r="R61" s="33">
        <f>Q61</f>
        <v>14.39</v>
      </c>
      <c r="T61" s="96">
        <f>R61/5</f>
        <v>2.8780000000000001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0</v>
      </c>
      <c r="F63" s="102">
        <v>0</v>
      </c>
      <c r="G63" s="102">
        <v>0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3">
        <f>E63+F63+G63+H63+I63+J63+K63+L63+M63+N63+O63+P63</f>
        <v>0</v>
      </c>
      <c r="R63" s="103">
        <f>Q63</f>
        <v>0</v>
      </c>
      <c r="T63" s="96">
        <f>R63/5</f>
        <v>0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>
        <v>0</v>
      </c>
      <c r="G65" s="102">
        <v>0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3">
        <f>E65+F65+G65+H65+I65+J65+K65+L65+M65+N65+O65+P65</f>
        <v>0</v>
      </c>
      <c r="R65" s="103">
        <f>Q65</f>
        <v>0</v>
      </c>
      <c r="T65" s="96">
        <f>R65/5</f>
        <v>0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67905.259999999995</v>
      </c>
      <c r="F67" s="102">
        <v>67884.08</v>
      </c>
      <c r="G67" s="102">
        <v>69134.759999999995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3">
        <f>E67+F67+G67+H67+I67+J67+K67+L67+M67+N67+O67+P67</f>
        <v>204924.09999999998</v>
      </c>
      <c r="R67" s="103">
        <f>Q67</f>
        <v>204924.09999999998</v>
      </c>
      <c r="T67" s="96">
        <f>R67/5</f>
        <v>40984.819999999992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11032.46</v>
      </c>
      <c r="F69" s="102">
        <v>10488.51</v>
      </c>
      <c r="G69" s="102">
        <v>11609.93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3">
        <f>E69+F69+G69+H69+I69+J69+K69+L69+M69+N69+O69+P69</f>
        <v>33130.9</v>
      </c>
      <c r="R69" s="103">
        <f>Q69</f>
        <v>33130.9</v>
      </c>
      <c r="T69" s="96">
        <f>R69/5</f>
        <v>6626.18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0</v>
      </c>
      <c r="F71" s="31">
        <v>0</v>
      </c>
      <c r="G71" s="31">
        <v>0</v>
      </c>
      <c r="H71" s="31"/>
      <c r="I71" s="31"/>
      <c r="J71" s="31"/>
      <c r="K71" s="31"/>
      <c r="L71" s="31"/>
      <c r="M71" s="31"/>
      <c r="N71" s="31"/>
      <c r="O71" s="31"/>
      <c r="P71" s="31"/>
      <c r="Q71" s="33">
        <f>E71+F71+G71+H71+I71+J71+K71+L71+M71+N71+O71+P71</f>
        <v>0</v>
      </c>
      <c r="R71" s="33">
        <f>Q71+Q101</f>
        <v>0</v>
      </c>
      <c r="T71" s="96">
        <f>R71/5</f>
        <v>0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>
        <v>0</v>
      </c>
      <c r="G73" s="34">
        <v>0</v>
      </c>
      <c r="H73" s="34"/>
      <c r="I73" s="34"/>
      <c r="J73" s="34"/>
      <c r="K73" s="34"/>
      <c r="L73" s="34"/>
      <c r="M73" s="34"/>
      <c r="N73" s="34"/>
      <c r="O73" s="34"/>
      <c r="P73" s="34"/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2795.13</v>
      </c>
      <c r="F75" s="34">
        <v>3829.92</v>
      </c>
      <c r="G75" s="34">
        <v>2051.9</v>
      </c>
      <c r="H75" s="34"/>
      <c r="I75" s="34"/>
      <c r="J75" s="34"/>
      <c r="K75" s="34"/>
      <c r="L75" s="34"/>
      <c r="M75" s="34"/>
      <c r="N75" s="34"/>
      <c r="O75" s="34"/>
      <c r="P75" s="34"/>
      <c r="Q75" s="35">
        <f>E75+F75+G75+H75+I75+J75+K75+L75+M75+N75+O75+P75</f>
        <v>8676.9500000000007</v>
      </c>
      <c r="R75" s="35">
        <f>Q75+Q105</f>
        <v>8676.9500000000007</v>
      </c>
      <c r="T75" s="96">
        <f>R75/5</f>
        <v>1735.39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0</v>
      </c>
      <c r="F77" s="34">
        <v>0</v>
      </c>
      <c r="G77" s="34">
        <v>0</v>
      </c>
      <c r="H77" s="34"/>
      <c r="I77" s="34"/>
      <c r="J77" s="34"/>
      <c r="K77" s="34"/>
      <c r="L77" s="34"/>
      <c r="M77" s="34"/>
      <c r="N77" s="34"/>
      <c r="O77" s="34"/>
      <c r="P77" s="34"/>
      <c r="Q77" s="35">
        <f>E77+F77+G77+H77+I77+J77+K77+L77+M77+N77+O77+P77</f>
        <v>0</v>
      </c>
      <c r="R77" s="35">
        <f>Q77</f>
        <v>0</v>
      </c>
      <c r="T77" s="96">
        <f>R77/5</f>
        <v>0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>
        <v>0</v>
      </c>
      <c r="G79" s="102">
        <v>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>
        <v>0</v>
      </c>
      <c r="G81" s="102">
        <v>0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>
        <v>0</v>
      </c>
      <c r="G83" s="102">
        <v>0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>
        <v>0</v>
      </c>
      <c r="G85" s="34">
        <v>0</v>
      </c>
      <c r="H85" s="34"/>
      <c r="I85" s="34"/>
      <c r="J85" s="34"/>
      <c r="K85" s="34"/>
      <c r="L85" s="34"/>
      <c r="M85" s="34"/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>
        <v>0</v>
      </c>
      <c r="G87" s="34">
        <v>0</v>
      </c>
      <c r="H87" s="34"/>
      <c r="I87" s="34"/>
      <c r="J87" s="34"/>
      <c r="K87" s="34"/>
      <c r="L87" s="34"/>
      <c r="M87" s="34"/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>
        <v>0</v>
      </c>
      <c r="G89" s="34">
        <v>0</v>
      </c>
      <c r="H89" s="34"/>
      <c r="I89" s="34"/>
      <c r="J89" s="34"/>
      <c r="K89" s="34"/>
      <c r="L89" s="34"/>
      <c r="M89" s="34"/>
      <c r="N89" s="34"/>
      <c r="O89" s="34"/>
      <c r="P89" s="34"/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81732.850000000006</v>
      </c>
      <c r="F92" s="77">
        <f t="shared" ref="F92:R92" si="3">SUM(F57:F89)</f>
        <v>82216.899999999994</v>
      </c>
      <c r="G92" s="77">
        <f t="shared" si="3"/>
        <v>83189.31</v>
      </c>
      <c r="H92" s="77">
        <f t="shared" si="3"/>
        <v>0</v>
      </c>
      <c r="I92" s="77">
        <f t="shared" si="3"/>
        <v>0</v>
      </c>
      <c r="J92" s="77">
        <f t="shared" si="3"/>
        <v>0</v>
      </c>
      <c r="K92" s="77">
        <f t="shared" si="3"/>
        <v>0</v>
      </c>
      <c r="L92" s="77">
        <f t="shared" si="3"/>
        <v>0</v>
      </c>
      <c r="M92" s="77">
        <f t="shared" si="3"/>
        <v>0</v>
      </c>
      <c r="N92" s="77">
        <f t="shared" si="3"/>
        <v>0</v>
      </c>
      <c r="O92" s="77">
        <f>SUM(O57:O89)</f>
        <v>0</v>
      </c>
      <c r="P92" s="77">
        <f t="shared" si="3"/>
        <v>0</v>
      </c>
      <c r="Q92" s="68">
        <f t="shared" si="3"/>
        <v>247139.05999999997</v>
      </c>
      <c r="R92" s="68">
        <f t="shared" si="3"/>
        <v>247139.05999999997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20365333.109999999</v>
      </c>
      <c r="F93" s="95">
        <f t="shared" si="4"/>
        <v>12909010.77</v>
      </c>
      <c r="G93" s="95">
        <f t="shared" si="4"/>
        <v>15181548.790000001</v>
      </c>
      <c r="H93" s="95">
        <f t="shared" si="4"/>
        <v>0</v>
      </c>
      <c r="I93" s="95">
        <f t="shared" si="4"/>
        <v>0</v>
      </c>
      <c r="J93" s="95">
        <f t="shared" si="4"/>
        <v>0</v>
      </c>
      <c r="K93" s="95">
        <f t="shared" si="4"/>
        <v>0</v>
      </c>
      <c r="L93" s="95">
        <f t="shared" si="4"/>
        <v>0</v>
      </c>
      <c r="M93" s="95">
        <f t="shared" si="4"/>
        <v>0</v>
      </c>
      <c r="N93" s="95">
        <f t="shared" si="4"/>
        <v>0</v>
      </c>
      <c r="O93" s="95">
        <f t="shared" si="4"/>
        <v>0</v>
      </c>
      <c r="P93" s="95">
        <f t="shared" si="4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-115.09</v>
      </c>
      <c r="F97" s="34">
        <v>-115.08</v>
      </c>
      <c r="G97" s="34">
        <v>0</v>
      </c>
      <c r="H97" s="34"/>
      <c r="I97" s="34"/>
      <c r="J97" s="34"/>
      <c r="K97" s="34"/>
      <c r="L97" s="34"/>
      <c r="M97" s="34"/>
      <c r="N97" s="34"/>
      <c r="O97" s="34"/>
      <c r="P97" s="34"/>
      <c r="Q97" s="35">
        <f>E97+F97+G97+H97+I97+J97+K97+L97+M97+N97+O97+P97</f>
        <v>-230.17000000000002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>
        <v>-28.78</v>
      </c>
      <c r="G99" s="34">
        <v>-9.6</v>
      </c>
      <c r="H99" s="34"/>
      <c r="I99" s="34"/>
      <c r="J99" s="34"/>
      <c r="K99" s="34"/>
      <c r="L99" s="34"/>
      <c r="M99" s="34"/>
      <c r="N99" s="34"/>
      <c r="O99" s="34"/>
      <c r="P99" s="34"/>
      <c r="Q99" s="35">
        <f>SUM(E99:P99)</f>
        <v>-38.380000000000003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>
        <v>0</v>
      </c>
      <c r="G101" s="34">
        <v>0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>
        <v>0</v>
      </c>
      <c r="G103" s="34">
        <v>0</v>
      </c>
      <c r="H103" s="34"/>
      <c r="I103" s="34"/>
      <c r="J103" s="34"/>
      <c r="K103" s="34"/>
      <c r="L103" s="34"/>
      <c r="M103" s="34"/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>
        <v>0</v>
      </c>
      <c r="G105" s="34">
        <v>0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-949232.23</v>
      </c>
      <c r="F107" s="34">
        <v>-876037.95</v>
      </c>
      <c r="G107" s="34">
        <v>-1161763.77</v>
      </c>
      <c r="H107" s="34"/>
      <c r="I107" s="34"/>
      <c r="J107" s="34"/>
      <c r="K107" s="34"/>
      <c r="L107" s="34"/>
      <c r="M107" s="34"/>
      <c r="N107" s="34"/>
      <c r="O107" s="34"/>
      <c r="P107" s="34"/>
      <c r="Q107" s="35">
        <f>E107+F107+G107+H107+I107+J107+K107+L107+M107+N107+O107+P107</f>
        <v>-2987033.95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0</v>
      </c>
      <c r="F109" s="34">
        <v>0</v>
      </c>
      <c r="G109" s="34">
        <v>0</v>
      </c>
      <c r="H109" s="34"/>
      <c r="I109" s="34"/>
      <c r="J109" s="34"/>
      <c r="K109" s="34"/>
      <c r="L109" s="34"/>
      <c r="M109" s="34"/>
      <c r="N109" s="34"/>
      <c r="O109" s="34"/>
      <c r="P109" s="34"/>
      <c r="Q109" s="35">
        <f>E109+F109+G109+H109+I109+J109+K109+L109+M109+N109+O109+P109</f>
        <v>0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>
        <v>0</v>
      </c>
      <c r="G111" s="34">
        <v>0</v>
      </c>
      <c r="H111" s="34"/>
      <c r="I111" s="34"/>
      <c r="J111" s="34"/>
      <c r="K111" s="34"/>
      <c r="L111" s="34"/>
      <c r="M111" s="34"/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>
        <v>0</v>
      </c>
      <c r="G113" s="34">
        <v>0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>
        <v>0</v>
      </c>
      <c r="G115" s="34">
        <v>0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-949347.32</v>
      </c>
      <c r="F118" s="77">
        <f t="shared" si="5"/>
        <v>-876181.80999999994</v>
      </c>
      <c r="G118" s="77">
        <f t="shared" si="5"/>
        <v>-1161773.3700000001</v>
      </c>
      <c r="H118" s="77">
        <f t="shared" si="5"/>
        <v>0</v>
      </c>
      <c r="I118" s="77">
        <f>SUM(I97:I115)</f>
        <v>0</v>
      </c>
      <c r="J118" s="77">
        <f>SUM(J97:J115)</f>
        <v>0</v>
      </c>
      <c r="K118" s="77">
        <f t="shared" si="5"/>
        <v>0</v>
      </c>
      <c r="L118" s="77">
        <f t="shared" si="5"/>
        <v>0</v>
      </c>
      <c r="M118" s="77">
        <f t="shared" si="5"/>
        <v>0</v>
      </c>
      <c r="N118" s="77">
        <f t="shared" si="5"/>
        <v>0</v>
      </c>
      <c r="O118" s="77">
        <f t="shared" si="5"/>
        <v>0</v>
      </c>
      <c r="P118" s="77">
        <f t="shared" si="5"/>
        <v>0</v>
      </c>
      <c r="Q118" s="78">
        <f>SUM(Q97:Q115)</f>
        <v>-2987302.5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>E47+E53+E92+E118</f>
        <v>19415985.789999999</v>
      </c>
      <c r="F120" s="83">
        <f t="shared" ref="F120:M120" si="6">F47+F53+F92+F118</f>
        <v>12032828.959999999</v>
      </c>
      <c r="G120" s="83">
        <f t="shared" si="6"/>
        <v>14019775.420000002</v>
      </c>
      <c r="H120" s="83">
        <f t="shared" si="6"/>
        <v>0</v>
      </c>
      <c r="I120" s="83">
        <f t="shared" si="6"/>
        <v>0</v>
      </c>
      <c r="J120" s="83">
        <f t="shared" si="6"/>
        <v>0</v>
      </c>
      <c r="K120" s="83">
        <f t="shared" si="6"/>
        <v>0</v>
      </c>
      <c r="L120" s="83">
        <f t="shared" si="6"/>
        <v>0</v>
      </c>
      <c r="M120" s="83">
        <f t="shared" si="6"/>
        <v>0</v>
      </c>
      <c r="N120" s="83">
        <f>N47+N53+N92+N118</f>
        <v>0</v>
      </c>
      <c r="O120" s="83">
        <f>O47+O92+O118</f>
        <v>0</v>
      </c>
      <c r="P120" s="83">
        <f>P47+P92+P118</f>
        <v>0</v>
      </c>
      <c r="Q120" s="84">
        <f>Q47+Q53+Q92+Q118</f>
        <v>45633188.649999999</v>
      </c>
      <c r="R120" s="84">
        <f>R47+R53+R92+R118</f>
        <v>45633188.650000006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 t="s">
        <v>90</v>
      </c>
      <c r="R122" s="84" t="str">
        <f>Q122</f>
        <v>https://drive.google.com/file/d/16EVgxKaWHkCSQaIk-z1IsXRu35mHuTgw/view?usp=sharing</v>
      </c>
    </row>
    <row r="124" spans="1:18" ht="18.75" x14ac:dyDescent="0.3">
      <c r="P124" s="1" t="s">
        <v>60</v>
      </c>
      <c r="Q124" s="84" t="e">
        <f>Q120-Q122</f>
        <v>#VALUE!</v>
      </c>
      <c r="R124" s="84" t="e">
        <f>R120-R122</f>
        <v>#VALUE!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2022-04-11T16:37:56Z</cp:lastPrinted>
  <dcterms:created xsi:type="dcterms:W3CDTF">2014-01-20T18:22:18Z</dcterms:created>
  <dcterms:modified xsi:type="dcterms:W3CDTF">2022-05-30T15:03:29Z</dcterms:modified>
</cp:coreProperties>
</file>