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13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M29" i="4"/>
  <c r="J29" i="4"/>
  <c r="K29" i="4"/>
  <c r="F29" i="4"/>
  <c r="F28" i="4"/>
  <c r="G29" i="4"/>
  <c r="G28" i="4"/>
  <c r="H29" i="4"/>
  <c r="D29" i="4"/>
  <c r="D28" i="4"/>
  <c r="F14" i="4"/>
  <c r="F8" i="4"/>
  <c r="D14" i="4"/>
  <c r="D9" i="4"/>
  <c r="F9" i="4"/>
  <c r="N14" i="4"/>
  <c r="N8" i="4"/>
  <c r="N33" i="4"/>
  <c r="N9" i="4"/>
  <c r="L14" i="4"/>
  <c r="M14" i="4"/>
  <c r="L9" i="4"/>
  <c r="J14" i="4"/>
  <c r="K14" i="4"/>
  <c r="J9" i="4"/>
  <c r="G14" i="4"/>
  <c r="H14" i="4"/>
  <c r="G9" i="4"/>
  <c r="H9" i="4"/>
  <c r="E14" i="4"/>
  <c r="E8" i="4"/>
  <c r="L28" i="4"/>
  <c r="D8" i="4"/>
  <c r="D33" i="4"/>
  <c r="M9" i="4"/>
  <c r="J28" i="4"/>
  <c r="I29" i="4"/>
  <c r="I28" i="4"/>
  <c r="L8" i="4"/>
  <c r="L33" i="4"/>
  <c r="J8" i="4"/>
  <c r="K8" i="4"/>
  <c r="K9" i="4"/>
  <c r="G8" i="4"/>
  <c r="I9" i="4"/>
  <c r="F33" i="4"/>
  <c r="I14" i="4"/>
  <c r="I8" i="4"/>
  <c r="I33" i="4"/>
  <c r="K28" i="4"/>
  <c r="E33" i="4"/>
  <c r="M28" i="4"/>
  <c r="H28" i="4"/>
  <c r="M8" i="4"/>
  <c r="J33" i="4"/>
  <c r="H8" i="4"/>
  <c r="G33" i="4"/>
  <c r="H33" i="4"/>
  <c r="K33" i="4"/>
  <c r="M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<sst xmlns="http://schemas.openxmlformats.org/spreadsheetml/2006/main" count="54" uniqueCount="46">
  <si>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</si>
  <si>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</si>
  <si>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</si>
  <si>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</si>
  <si>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</si>
  <si>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</si>
  <si>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</si>
  <si>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</si>
  <si>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</si>
  <si>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</si>
  <si>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</si>
  <si>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</si>
  <si>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</si>
  <si>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</si>
  <si>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</si>
  <si>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</si>
  <si>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</si>
  <si>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</si>
  <si>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</si>
  <si>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</si>
  <si>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</si>
  <si>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</si>
  <si>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</si>
  <si>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</si>
  <si>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</si>
  <si>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</si>
  <si>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</si>
  <si>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</si>
  <si>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</si>
  <si>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</si>
  <si>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</si>
  <si>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</si>
  <si>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</si>
  <si>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</si>
  <si>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</si>
  <si>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</si>
  <si>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</si>
  <si>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</si>
  <si>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</si>
  <si>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</si>
  <si>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</si>
  <si>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</si>
  <si>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</si>
  <si>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</si>
  <si>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</si>
  <si>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FEVEIRO/2022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</si>
</sst>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17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33" sqref="N33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162934751</v>
      </c>
      <c r="F8" s="29">
        <f>F9+F14</f>
        <v>30366398.050000001</v>
      </c>
      <c r="G8" s="29">
        <f>G9+G14</f>
        <v>36585595.289999999</v>
      </c>
      <c r="H8" s="42">
        <f>ROUND(G8/E8,3)*1</f>
        <v>0.22500000000000001</v>
      </c>
      <c r="I8" s="29">
        <f>I9+I14</f>
        <v>95982757.659999996</v>
      </c>
      <c r="J8" s="29">
        <f>J9+J14</f>
        <v>12534603.09</v>
      </c>
      <c r="K8" s="44">
        <f>ROUND(J8/E8,3)*1</f>
        <v>7.6999999999999999E-2</v>
      </c>
      <c r="L8" s="29">
        <f>L9+L14</f>
        <v>7304705.3300000001</v>
      </c>
      <c r="M8" s="44">
        <f>ROUND(L8/E8,3)*1</f>
        <v>4.4999999999999998E-2</v>
      </c>
      <c r="N8" s="29">
        <f>N9+N14</f>
        <v>7726461.7000000002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61400252</v>
      </c>
      <c r="F9" s="30">
        <f>SUM(F10:F13)</f>
        <v>0</v>
      </c>
      <c r="G9" s="30">
        <f>SUM(G10:G13)</f>
        <v>10282383.110000001</v>
      </c>
      <c r="H9" s="43">
        <f>ROUND(G9/E9,3)*1</f>
        <v>0.16700000000000001</v>
      </c>
      <c r="I9" s="30">
        <f>SUM(I10:I13)</f>
        <v>51117868.889999993</v>
      </c>
      <c r="J9" s="30">
        <f>SUM(J10:J13)</f>
        <v>10261368.51</v>
      </c>
      <c r="K9" s="43">
        <f>ROUND(J9/E9,3)*1</f>
        <v>0.16700000000000001</v>
      </c>
      <c r="L9" s="30">
        <f>SUM(L10:L13)</f>
        <v>6605510.7200000007</v>
      </c>
      <c r="M9" s="46">
        <f>ROUND(L9/E9,3)*1</f>
        <v>0.108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172963</v>
      </c>
      <c r="F10" s="31">
        <v>0</v>
      </c>
      <c r="G10" s="32">
        <v>40390.089999999997</v>
      </c>
      <c r="H10" s="40">
        <f>ROUND(G10/E10,3)*1</f>
        <v>0.23400000000000001</v>
      </c>
      <c r="I10" s="33">
        <f>E10-G10-F10</f>
        <v>132572.91</v>
      </c>
      <c r="J10" s="34">
        <v>40390.089999999997</v>
      </c>
      <c r="K10" s="45">
        <f>ROUND(J10/E10,3)*1</f>
        <v>0.23400000000000001</v>
      </c>
      <c r="L10" s="35">
        <v>26649.61</v>
      </c>
      <c r="M10" s="48">
        <f>ROUND(L10/E10,3)*1</f>
        <v>0.154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46406059</v>
      </c>
      <c r="F11" s="31">
        <v>0</v>
      </c>
      <c r="G11" s="32">
        <v>7796161.9900000002</v>
      </c>
      <c r="H11" s="40">
        <f t="shared" ref="H11:H27" si="0">ROUND(G11/E11,3)*1</f>
        <v>0.16800000000000001</v>
      </c>
      <c r="I11" s="33">
        <f t="shared" ref="I11:I27" si="1">E11-G11-F11</f>
        <v>38609897.009999998</v>
      </c>
      <c r="J11" s="34">
        <v>7796161.9900000002</v>
      </c>
      <c r="K11" s="45">
        <f t="shared" ref="K11:K27" si="2">ROUND(J11/E11,3)*1</f>
        <v>0.16800000000000001</v>
      </c>
      <c r="L11" s="35">
        <v>5224628.2300000004</v>
      </c>
      <c r="M11" s="48">
        <f t="shared" ref="M11:M27" si="3">ROUND(L11/E11,3)*1</f>
        <v>0.113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14562649</v>
      </c>
      <c r="F12" s="31">
        <v>0</v>
      </c>
      <c r="G12" s="32">
        <v>2443112.15</v>
      </c>
      <c r="H12" s="40">
        <f t="shared" si="0"/>
        <v>0.16800000000000001</v>
      </c>
      <c r="I12" s="33">
        <f t="shared" si="1"/>
        <v>12119536.85</v>
      </c>
      <c r="J12" s="37">
        <v>2422097.5499999998</v>
      </c>
      <c r="K12" s="45">
        <f t="shared" si="2"/>
        <v>0.16600000000000001</v>
      </c>
      <c r="L12" s="38">
        <v>1351705.7</v>
      </c>
      <c r="M12" s="48">
        <f t="shared" si="3"/>
        <v>9.2999999999999999E-2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2718.88</v>
      </c>
      <c r="H13" s="40">
        <f t="shared" si="0"/>
        <v>1.0999999999999999E-2</v>
      </c>
      <c r="I13" s="33">
        <f t="shared" si="1"/>
        <v>255862.12</v>
      </c>
      <c r="J13" s="37">
        <v>2718.88</v>
      </c>
      <c r="K13" s="45">
        <f t="shared" si="2"/>
        <v>1.0999999999999999E-2</v>
      </c>
      <c r="L13" s="38">
        <v>2527.1799999999998</v>
      </c>
      <c r="M13" s="48">
        <f t="shared" si="3"/>
        <v>0.01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30366398.050000001</v>
      </c>
      <c r="G14" s="30">
        <f>SUM(G15:G27)</f>
        <v>26303212.18</v>
      </c>
      <c r="H14" s="43">
        <f>ROUND(G14/E14,3)*1</f>
        <v>0.25900000000000001</v>
      </c>
      <c r="I14" s="30">
        <f>SUM(I15:I27)</f>
        <v>44864888.769999996</v>
      </c>
      <c r="J14" s="30">
        <f>SUM(J15:J27)</f>
        <v>2273234.5799999996</v>
      </c>
      <c r="K14" s="43">
        <f>ROUND(J14/E14,3)*1</f>
        <v>2.1999999999999999E-2</v>
      </c>
      <c r="L14" s="30">
        <f>SUM(L15:L27)</f>
        <v>699194.60999999987</v>
      </c>
      <c r="M14" s="46">
        <f>ROUND(L14/E14,3)*1</f>
        <v>7.0000000000000001E-3</v>
      </c>
      <c r="N14" s="30">
        <f>SUM(N15:N27)</f>
        <v>3916659.19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22247.53</v>
      </c>
      <c r="H15" s="40">
        <f t="shared" si="0"/>
        <v>4.0000000000000001E-3</v>
      </c>
      <c r="I15" s="33">
        <f t="shared" si="1"/>
        <v>4977752.47</v>
      </c>
      <c r="J15" s="37">
        <v>22247.53</v>
      </c>
      <c r="K15" s="45">
        <f t="shared" si="2"/>
        <v>4.0000000000000001E-3</v>
      </c>
      <c r="L15" s="38">
        <v>22247.53</v>
      </c>
      <c r="M15" s="48">
        <f t="shared" si="3"/>
        <v>4.0000000000000001E-3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36795.919999999998</v>
      </c>
      <c r="H16" s="40">
        <f t="shared" si="0"/>
        <v>9.1999999999999998E-2</v>
      </c>
      <c r="I16" s="33">
        <f t="shared" si="1"/>
        <v>363204.08</v>
      </c>
      <c r="J16" s="37">
        <v>36795.919999999998</v>
      </c>
      <c r="K16" s="45">
        <f t="shared" si="2"/>
        <v>9.1999999999999998E-2</v>
      </c>
      <c r="L16" s="38">
        <v>18912.759999999998</v>
      </c>
      <c r="M16" s="48">
        <f t="shared" si="3"/>
        <v>4.7E-2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61641.19</v>
      </c>
      <c r="H17" s="40">
        <f t="shared" si="0"/>
        <v>2.5000000000000001E-2</v>
      </c>
      <c r="I17" s="33">
        <f t="shared" si="1"/>
        <v>2386358.81</v>
      </c>
      <c r="J17" s="37">
        <v>60432.71</v>
      </c>
      <c r="K17" s="45">
        <f t="shared" si="2"/>
        <v>2.5000000000000001E-2</v>
      </c>
      <c r="L17" s="38">
        <v>55426.15</v>
      </c>
      <c r="M17" s="48">
        <f t="shared" si="3"/>
        <v>2.3E-2</v>
      </c>
      <c r="N17" s="33">
        <v>10802.96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37911.25</v>
      </c>
      <c r="G18" s="32">
        <v>42903.3</v>
      </c>
      <c r="H18" s="40">
        <f t="shared" si="0"/>
        <v>0.13100000000000001</v>
      </c>
      <c r="I18" s="33">
        <f t="shared" si="1"/>
        <v>246185.45</v>
      </c>
      <c r="J18" s="37">
        <v>25590.62</v>
      </c>
      <c r="K18" s="45">
        <f t="shared" si="2"/>
        <v>7.8E-2</v>
      </c>
      <c r="L18" s="38">
        <v>0</v>
      </c>
      <c r="M18" s="48">
        <f t="shared" si="3"/>
        <v>0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301735.34000000003</v>
      </c>
      <c r="G19" s="32">
        <v>2748571.07</v>
      </c>
      <c r="H19" s="40">
        <f t="shared" si="0"/>
        <v>0.78600000000000003</v>
      </c>
      <c r="I19" s="33">
        <f t="shared" si="1"/>
        <v>447693.59000000014</v>
      </c>
      <c r="J19" s="37">
        <v>238883.84</v>
      </c>
      <c r="K19" s="45">
        <f t="shared" si="2"/>
        <v>6.8000000000000005E-2</v>
      </c>
      <c r="L19" s="38">
        <v>20703.759999999998</v>
      </c>
      <c r="M19" s="48">
        <f t="shared" si="3"/>
        <v>6.0000000000000001E-3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0</v>
      </c>
      <c r="G20" s="32">
        <v>31466.880000000001</v>
      </c>
      <c r="H20" s="40">
        <f t="shared" si="0"/>
        <v>0.01</v>
      </c>
      <c r="I20" s="33">
        <f t="shared" si="1"/>
        <v>3032533.12</v>
      </c>
      <c r="J20" s="37">
        <v>3048.93</v>
      </c>
      <c r="K20" s="45">
        <f t="shared" si="2"/>
        <v>1E-3</v>
      </c>
      <c r="L20" s="38">
        <v>3048.93</v>
      </c>
      <c r="M20" s="48">
        <f t="shared" si="3"/>
        <v>1E-3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189391.33</v>
      </c>
      <c r="G21" s="32">
        <v>3031446.57</v>
      </c>
      <c r="H21" s="40">
        <f t="shared" si="0"/>
        <v>0.68799999999999994</v>
      </c>
      <c r="I21" s="33">
        <f t="shared" si="1"/>
        <v>1185162.1000000001</v>
      </c>
      <c r="J21" s="37">
        <v>335695.87</v>
      </c>
      <c r="K21" s="45">
        <f t="shared" si="2"/>
        <v>7.5999999999999998E-2</v>
      </c>
      <c r="L21" s="38">
        <v>30345.42</v>
      </c>
      <c r="M21" s="48">
        <f t="shared" si="3"/>
        <v>7.0000000000000001E-3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14128217.16</v>
      </c>
      <c r="G22" s="32">
        <v>11404583.300000001</v>
      </c>
      <c r="H22" s="40">
        <f t="shared" si="0"/>
        <v>0.20300000000000001</v>
      </c>
      <c r="I22" s="33">
        <f t="shared" si="1"/>
        <v>30600649.540000003</v>
      </c>
      <c r="J22" s="37">
        <v>1317890.51</v>
      </c>
      <c r="K22" s="45">
        <f t="shared" si="2"/>
        <v>2.3E-2</v>
      </c>
      <c r="L22" s="38">
        <v>438666.95</v>
      </c>
      <c r="M22" s="48">
        <f t="shared" si="3"/>
        <v>8.0000000000000002E-3</v>
      </c>
      <c r="N22" s="33">
        <v>1366872.83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15646451.67</v>
      </c>
      <c r="G23" s="32">
        <v>7440229.2800000003</v>
      </c>
      <c r="H23" s="40">
        <f t="shared" si="0"/>
        <v>0.31</v>
      </c>
      <c r="I23" s="33">
        <f t="shared" si="1"/>
        <v>951765.04999999888</v>
      </c>
      <c r="J23" s="37">
        <v>61090.79</v>
      </c>
      <c r="K23" s="45">
        <f t="shared" si="2"/>
        <v>3.0000000000000001E-3</v>
      </c>
      <c r="L23" s="38">
        <v>0</v>
      </c>
      <c r="M23" s="48">
        <f t="shared" si="3"/>
        <v>0</v>
      </c>
      <c r="N23" s="33">
        <v>1239273.93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62764.72</v>
      </c>
      <c r="H24" s="40">
        <f t="shared" si="0"/>
        <v>0.10199999999999999</v>
      </c>
      <c r="I24" s="33">
        <f t="shared" si="1"/>
        <v>551238.28</v>
      </c>
      <c r="J24" s="37">
        <v>62764.72</v>
      </c>
      <c r="K24" s="45">
        <f t="shared" si="2"/>
        <v>0.10199999999999999</v>
      </c>
      <c r="L24" s="38">
        <v>30495.94</v>
      </c>
      <c r="M24" s="48">
        <f t="shared" si="3"/>
        <v>0.05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62691.3</v>
      </c>
      <c r="G25" s="32">
        <v>1400828.94</v>
      </c>
      <c r="H25" s="40">
        <f t="shared" si="0"/>
        <v>0.90200000000000002</v>
      </c>
      <c r="I25" s="33">
        <f t="shared" si="1"/>
        <v>89479.760000000053</v>
      </c>
      <c r="J25" s="37">
        <v>97225.51</v>
      </c>
      <c r="K25" s="45">
        <f t="shared" si="2"/>
        <v>6.3E-2</v>
      </c>
      <c r="L25" s="38">
        <v>74242.86</v>
      </c>
      <c r="M25" s="48">
        <f t="shared" si="3"/>
        <v>4.8000000000000001E-2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11472.84</v>
      </c>
      <c r="H26" s="40">
        <f t="shared" si="0"/>
        <v>0.63700000000000001</v>
      </c>
      <c r="I26" s="33">
        <f t="shared" si="1"/>
        <v>6527.16</v>
      </c>
      <c r="J26" s="37">
        <v>10634.05</v>
      </c>
      <c r="K26" s="45">
        <f t="shared" si="2"/>
        <v>0.59099999999999997</v>
      </c>
      <c r="L26" s="38">
        <v>4873.99</v>
      </c>
      <c r="M26" s="48">
        <f t="shared" si="3"/>
        <v>0.27100000000000002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8260.64</v>
      </c>
      <c r="H27" s="40">
        <f t="shared" si="0"/>
        <v>0.23899999999999999</v>
      </c>
      <c r="I27" s="33">
        <f t="shared" si="1"/>
        <v>26339.360000000001</v>
      </c>
      <c r="J27" s="37">
        <v>933.58</v>
      </c>
      <c r="K27" s="45">
        <f t="shared" si="2"/>
        <v>2.7E-2</v>
      </c>
      <c r="L27" s="38">
        <v>230.32</v>
      </c>
      <c r="M27" s="48">
        <f t="shared" si="3"/>
        <v>7.0000000000000001E-3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2853.03</v>
      </c>
      <c r="G28" s="29">
        <f>G29</f>
        <v>959.62</v>
      </c>
      <c r="H28" s="42">
        <f t="shared" ref="H28:H33" si="4">ROUND(G28/E28,3)*1</f>
        <v>0</v>
      </c>
      <c r="I28" s="29">
        <f>I29</f>
        <v>12106583.350000001</v>
      </c>
      <c r="J28" s="29">
        <f>J29</f>
        <v>0</v>
      </c>
      <c r="K28" s="44">
        <f t="shared" ref="K28:K33" si="5">ROUND(J28/E28,3)*1</f>
        <v>0</v>
      </c>
      <c r="L28" s="29">
        <f>L29</f>
        <v>0</v>
      </c>
      <c r="M28" s="44">
        <f t="shared" ref="M28:M33" si="6">ROUND(L28/E28,3)*1</f>
        <v>0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2853.03</v>
      </c>
      <c r="G29" s="30">
        <f>SUM(G30+G31+G32)</f>
        <v>959.62</v>
      </c>
      <c r="H29" s="43">
        <f t="shared" si="4"/>
        <v>0</v>
      </c>
      <c r="I29" s="30">
        <f>SUM(I30+I31+I32)</f>
        <v>12106583.350000001</v>
      </c>
      <c r="J29" s="30">
        <f>SUM(J30+J31+J32)</f>
        <v>0</v>
      </c>
      <c r="K29" s="46">
        <f t="shared" si="5"/>
        <v>0</v>
      </c>
      <c r="L29" s="30">
        <f>SUM(L30+L31+L32)</f>
        <v>0</v>
      </c>
      <c r="M29" s="46">
        <f t="shared" si="6"/>
        <v>0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2853.03</v>
      </c>
      <c r="G31" s="32">
        <v>959.62</v>
      </c>
      <c r="H31" s="40">
        <f t="shared" si="4"/>
        <v>0</v>
      </c>
      <c r="I31" s="33">
        <f>E31-G31-F31</f>
        <v>9106583.3500000015</v>
      </c>
      <c r="J31" s="37">
        <v>0</v>
      </c>
      <c r="K31" s="45">
        <f t="shared" si="5"/>
        <v>0</v>
      </c>
      <c r="L31" s="38">
        <v>0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175045147</v>
      </c>
      <c r="F33" s="39">
        <f>F8+F28</f>
        <v>30369251.080000002</v>
      </c>
      <c r="G33" s="39">
        <f>G8+G28</f>
        <v>36586554.909999996</v>
      </c>
      <c r="H33" s="41">
        <f t="shared" si="4"/>
        <v>0.20899999999999999</v>
      </c>
      <c r="I33" s="39">
        <f>I8+I28</f>
        <v>108089341.00999999</v>
      </c>
      <c r="J33" s="39">
        <f>J8+J28</f>
        <v>12534603.09</v>
      </c>
      <c r="K33" s="47">
        <f t="shared" si="5"/>
        <v>7.1999999999999995E-2</v>
      </c>
      <c r="L33" s="39">
        <f>L8+L28</f>
        <v>7304705.3300000001</v>
      </c>
      <c r="M33" s="47">
        <f t="shared" si="6"/>
        <v>4.2000000000000003E-2</v>
      </c>
      <c r="N33" s="39">
        <f>N8+N28</f>
        <v>7726461.7000000002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2022-04-04T17:53:34Z</dcterms:modified>
</cp:coreProperties>
</file>