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435"/>
  </bookViews>
  <sheets>
    <sheet name="2021" sheetId="4" r:id="rId1"/>
  </sheets>
  <calcPr calcId="152511"/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29" i="4"/>
  <c r="I28" i="4"/>
  <c r="I31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M29" i="4"/>
  <c r="J29" i="4"/>
  <c r="K29" i="4"/>
  <c r="J28" i="4"/>
  <c r="K28" i="4"/>
  <c r="F29" i="4"/>
  <c r="F28" i="4"/>
  <c r="G29" i="4"/>
  <c r="H29" i="4"/>
  <c r="D29" i="4"/>
  <c r="D28" i="4"/>
  <c r="F14" i="4"/>
  <c r="F8" i="4"/>
  <c r="D14" i="4"/>
  <c r="D9" i="4"/>
  <c r="F9" i="4"/>
  <c r="N14" i="4"/>
  <c r="N8" i="4"/>
  <c r="N33" i="4"/>
  <c r="N9" i="4"/>
  <c r="L14" i="4"/>
  <c r="M14" i="4"/>
  <c r="L9" i="4"/>
  <c r="J14" i="4"/>
  <c r="J8" i="4"/>
  <c r="J33" i="4"/>
  <c r="J9" i="4"/>
  <c r="G14" i="4"/>
  <c r="G8" i="4"/>
  <c r="G33" i="4"/>
  <c r="G9" i="4"/>
  <c r="H9" i="4"/>
  <c r="D8" i="4"/>
  <c r="D33" i="4"/>
  <c r="G28" i="4"/>
  <c r="H28" i="4"/>
  <c r="E14" i="4"/>
  <c r="L28" i="4"/>
  <c r="M28" i="4"/>
  <c r="K9" i="4"/>
  <c r="E8" i="4"/>
  <c r="E33" i="4"/>
  <c r="M9" i="4"/>
  <c r="L8" i="4"/>
  <c r="L33" i="4"/>
  <c r="M33" i="4"/>
  <c r="K14" i="4"/>
  <c r="K8" i="4"/>
  <c r="K33" i="4"/>
  <c r="H33" i="4"/>
  <c r="H14" i="4"/>
  <c r="I9" i="4"/>
  <c r="H8" i="4"/>
  <c r="F33" i="4"/>
  <c r="I14" i="4"/>
  <c r="M8" i="4"/>
  <c r="I8" i="4"/>
  <c r="I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<sst xmlns="http://schemas.openxmlformats.org/spreadsheetml/2006/main" count="54" uniqueCount="46">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</sst>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07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C1" sqref="C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122707043</v>
      </c>
      <c r="F8" s="29">
        <f>F9+F14</f>
        <v>13686320.699999999</v>
      </c>
      <c r="G8" s="29">
        <f>G9+G14</f>
        <v>104571784.08000001</v>
      </c>
      <c r="H8" s="42">
        <f>ROUND(G8/E8,3)*1</f>
        <v>0.85199999999999998</v>
      </c>
      <c r="I8" s="29">
        <f>I9+I14</f>
        <v>4448938.22</v>
      </c>
      <c r="J8" s="29">
        <f>J9+J14</f>
        <v>104571784.08000001</v>
      </c>
      <c r="K8" s="44">
        <f>ROUND(J8/E8,3)*1</f>
        <v>0.85199999999999998</v>
      </c>
      <c r="L8" s="29">
        <f>L9+L14</f>
        <v>86758487.810000002</v>
      </c>
      <c r="M8" s="44">
        <f>ROUND(L8/E8,3)*1</f>
        <v>0.70699999999999996</v>
      </c>
      <c r="N8" s="29">
        <f>N9+N14</f>
        <v>8510253.2400000002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61018135</v>
      </c>
      <c r="F9" s="30">
        <f>SUM(F10:F13)</f>
        <v>0</v>
      </c>
      <c r="G9" s="30">
        <f>SUM(G10:G13)</f>
        <v>59941935.700000003</v>
      </c>
      <c r="H9" s="43">
        <f>ROUND(G9/E9,3)*1</f>
        <v>0.98199999999999998</v>
      </c>
      <c r="I9" s="30">
        <f>SUM(I10:I13)</f>
        <v>1076199.2999999998</v>
      </c>
      <c r="J9" s="30">
        <f>SUM(J10:J13)</f>
        <v>59941935.700000003</v>
      </c>
      <c r="K9" s="43">
        <f>ROUND(J9/E9,3)*1</f>
        <v>0.98199999999999998</v>
      </c>
      <c r="L9" s="30">
        <f>SUM(L10:L13)</f>
        <v>56132133.189999998</v>
      </c>
      <c r="M9" s="46">
        <f>ROUND(L9/E9,3)*1</f>
        <v>0.92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186544</v>
      </c>
      <c r="F10" s="31">
        <v>0</v>
      </c>
      <c r="G10" s="32">
        <v>186544</v>
      </c>
      <c r="H10" s="40">
        <f>ROUND(G10/E10,3)*1</f>
        <v>1</v>
      </c>
      <c r="I10" s="33">
        <f>E10-G10-F10</f>
        <v>0</v>
      </c>
      <c r="J10" s="34">
        <v>186544</v>
      </c>
      <c r="K10" s="45">
        <f>ROUND(J10/E10,3)*1</f>
        <v>1</v>
      </c>
      <c r="L10" s="35">
        <v>180850.37</v>
      </c>
      <c r="M10" s="48">
        <f>ROUND(L10/E10,3)*1</f>
        <v>0.96899999999999997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45821549</v>
      </c>
      <c r="F11" s="31">
        <v>0</v>
      </c>
      <c r="G11" s="32">
        <v>45749905.890000001</v>
      </c>
      <c r="H11" s="40">
        <f t="shared" ref="H11:H27" si="0">ROUND(G11/E11,3)*1</f>
        <v>0.998</v>
      </c>
      <c r="I11" s="33">
        <f t="shared" ref="I11:I27" si="1">E11-G11-F11</f>
        <v>71643.109999999404</v>
      </c>
      <c r="J11" s="34">
        <v>45749905.890000001</v>
      </c>
      <c r="K11" s="45">
        <f t="shared" ref="K11:K27" si="2">ROUND(J11/E11,3)*1</f>
        <v>0.998</v>
      </c>
      <c r="L11" s="35">
        <v>43179240.939999998</v>
      </c>
      <c r="M11" s="48">
        <f t="shared" ref="M11:M27" si="3">ROUND(L11/E11,3)*1</f>
        <v>0.94199999999999995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14453295</v>
      </c>
      <c r="F12" s="31">
        <v>0</v>
      </c>
      <c r="G12" s="32">
        <v>13785040.85</v>
      </c>
      <c r="H12" s="40">
        <f t="shared" si="0"/>
        <v>0.95399999999999996</v>
      </c>
      <c r="I12" s="33">
        <f t="shared" si="1"/>
        <v>668254.15000000037</v>
      </c>
      <c r="J12" s="37">
        <v>13785040.85</v>
      </c>
      <c r="K12" s="45">
        <f t="shared" si="2"/>
        <v>0.95399999999999996</v>
      </c>
      <c r="L12" s="38">
        <v>12555210.609999999</v>
      </c>
      <c r="M12" s="48">
        <f t="shared" si="3"/>
        <v>0.86899999999999999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556747</v>
      </c>
      <c r="F13" s="31">
        <v>0</v>
      </c>
      <c r="G13" s="32">
        <v>220444.96</v>
      </c>
      <c r="H13" s="40">
        <f t="shared" si="0"/>
        <v>0.39600000000000002</v>
      </c>
      <c r="I13" s="33">
        <f t="shared" si="1"/>
        <v>336302.04000000004</v>
      </c>
      <c r="J13" s="37">
        <v>220444.96</v>
      </c>
      <c r="K13" s="45">
        <f t="shared" si="2"/>
        <v>0.39600000000000002</v>
      </c>
      <c r="L13" s="38">
        <v>216831.27</v>
      </c>
      <c r="M13" s="48">
        <f t="shared" si="3"/>
        <v>0.38900000000000001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61688908</v>
      </c>
      <c r="F14" s="30">
        <f>SUM(F15:F27)</f>
        <v>13686320.699999999</v>
      </c>
      <c r="G14" s="30">
        <f>SUM(G15:G27)</f>
        <v>44629848.380000003</v>
      </c>
      <c r="H14" s="43">
        <f>ROUND(G14/E14,3)*1</f>
        <v>0.72299999999999998</v>
      </c>
      <c r="I14" s="30">
        <f>SUM(I15:I27)</f>
        <v>3372738.92</v>
      </c>
      <c r="J14" s="30">
        <f>SUM(J15:J27)</f>
        <v>44629848.380000003</v>
      </c>
      <c r="K14" s="43">
        <f>ROUND(J14/E14,3)*1</f>
        <v>0.72299999999999998</v>
      </c>
      <c r="L14" s="30">
        <f>SUM(L15:L27)</f>
        <v>30626354.620000001</v>
      </c>
      <c r="M14" s="46">
        <f>ROUND(L14/E14,3)*1</f>
        <v>0.496</v>
      </c>
      <c r="N14" s="30">
        <f>SUM(N15:N27)</f>
        <v>4508786.88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5300000</v>
      </c>
      <c r="F15" s="31">
        <v>0</v>
      </c>
      <c r="G15" s="32">
        <v>5298736.66</v>
      </c>
      <c r="H15" s="40">
        <f t="shared" si="0"/>
        <v>1</v>
      </c>
      <c r="I15" s="33">
        <f t="shared" si="1"/>
        <v>1263.339999999851</v>
      </c>
      <c r="J15" s="37">
        <v>5298736.66</v>
      </c>
      <c r="K15" s="45">
        <f t="shared" si="2"/>
        <v>1</v>
      </c>
      <c r="L15" s="38">
        <v>5298736.66</v>
      </c>
      <c r="M15" s="48">
        <f t="shared" si="3"/>
        <v>1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500000</v>
      </c>
      <c r="F16" s="31">
        <v>0</v>
      </c>
      <c r="G16" s="32">
        <v>241092.03</v>
      </c>
      <c r="H16" s="40">
        <f t="shared" si="0"/>
        <v>0.48199999999999998</v>
      </c>
      <c r="I16" s="33">
        <f t="shared" si="1"/>
        <v>258907.97</v>
      </c>
      <c r="J16" s="37">
        <v>241092.03</v>
      </c>
      <c r="K16" s="45">
        <f t="shared" si="2"/>
        <v>0.48199999999999998</v>
      </c>
      <c r="L16" s="38">
        <v>220197.91</v>
      </c>
      <c r="M16" s="48">
        <f t="shared" si="3"/>
        <v>0.44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1656000</v>
      </c>
      <c r="F17" s="31">
        <v>939950.8</v>
      </c>
      <c r="G17" s="32">
        <v>715970.66</v>
      </c>
      <c r="H17" s="40">
        <f t="shared" si="0"/>
        <v>0.432</v>
      </c>
      <c r="I17" s="33">
        <f t="shared" si="1"/>
        <v>78.539999999920838</v>
      </c>
      <c r="J17" s="37">
        <v>715970.66</v>
      </c>
      <c r="K17" s="45">
        <f t="shared" si="2"/>
        <v>0.432</v>
      </c>
      <c r="L17" s="38">
        <v>404568.27</v>
      </c>
      <c r="M17" s="48">
        <f t="shared" si="3"/>
        <v>0.24399999999999999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429000</v>
      </c>
      <c r="F18" s="31">
        <v>303066.46000000002</v>
      </c>
      <c r="G18" s="32">
        <v>125933.54</v>
      </c>
      <c r="H18" s="40">
        <f t="shared" si="0"/>
        <v>0.29399999999999998</v>
      </c>
      <c r="I18" s="33">
        <f t="shared" si="1"/>
        <v>0</v>
      </c>
      <c r="J18" s="37">
        <v>125933.54</v>
      </c>
      <c r="K18" s="45">
        <f t="shared" si="2"/>
        <v>0.29399999999999998</v>
      </c>
      <c r="L18" s="38">
        <v>94414.82</v>
      </c>
      <c r="M18" s="48">
        <f t="shared" si="3"/>
        <v>0.22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3962000</v>
      </c>
      <c r="F19" s="31">
        <v>929316.18</v>
      </c>
      <c r="G19" s="32">
        <v>2973918.36</v>
      </c>
      <c r="H19" s="40">
        <f t="shared" si="0"/>
        <v>0.751</v>
      </c>
      <c r="I19" s="33">
        <f t="shared" si="1"/>
        <v>58765.460000000079</v>
      </c>
      <c r="J19" s="37">
        <v>2973918.36</v>
      </c>
      <c r="K19" s="45">
        <f t="shared" si="2"/>
        <v>0.751</v>
      </c>
      <c r="L19" s="38">
        <v>2419972.06</v>
      </c>
      <c r="M19" s="48">
        <f t="shared" si="3"/>
        <v>0.61099999999999999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63000</v>
      </c>
      <c r="F20" s="31">
        <v>25224.240000000002</v>
      </c>
      <c r="G20" s="32">
        <v>35486.79</v>
      </c>
      <c r="H20" s="40">
        <f t="shared" si="0"/>
        <v>0.56299999999999994</v>
      </c>
      <c r="I20" s="33">
        <f t="shared" si="1"/>
        <v>2288.9699999999975</v>
      </c>
      <c r="J20" s="37">
        <v>35486.79</v>
      </c>
      <c r="K20" s="45">
        <f t="shared" si="2"/>
        <v>0.56299999999999994</v>
      </c>
      <c r="L20" s="38">
        <v>32353.43</v>
      </c>
      <c r="M20" s="48">
        <f t="shared" si="3"/>
        <v>0.51400000000000001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3722000</v>
      </c>
      <c r="F21" s="31">
        <v>19334.169999999998</v>
      </c>
      <c r="G21" s="32">
        <v>3702665.83</v>
      </c>
      <c r="H21" s="40">
        <f t="shared" si="0"/>
        <v>0.995</v>
      </c>
      <c r="I21" s="33">
        <f t="shared" si="1"/>
        <v>-7.2759576141834259E-11</v>
      </c>
      <c r="J21" s="37">
        <v>3702665.83</v>
      </c>
      <c r="K21" s="45">
        <f t="shared" si="2"/>
        <v>0.995</v>
      </c>
      <c r="L21" s="38">
        <v>3065361.66</v>
      </c>
      <c r="M21" s="48">
        <f t="shared" si="3"/>
        <v>0.82399999999999995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26884552</v>
      </c>
      <c r="F22" s="31">
        <v>10589337.710000001</v>
      </c>
      <c r="G22" s="32">
        <v>15715214.26</v>
      </c>
      <c r="H22" s="40">
        <f t="shared" si="0"/>
        <v>0.58499999999999996</v>
      </c>
      <c r="I22" s="33">
        <f t="shared" si="1"/>
        <v>580000.02999999933</v>
      </c>
      <c r="J22" s="37">
        <v>15715214.26</v>
      </c>
      <c r="K22" s="45">
        <f t="shared" si="2"/>
        <v>0.58499999999999996</v>
      </c>
      <c r="L22" s="38">
        <v>14049565.4</v>
      </c>
      <c r="M22" s="48">
        <f t="shared" si="3"/>
        <v>0.52300000000000002</v>
      </c>
      <c r="N22" s="33">
        <v>1917873.82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16868000</v>
      </c>
      <c r="F23" s="31">
        <v>271819.06</v>
      </c>
      <c r="G23" s="32">
        <v>14419209.119999999</v>
      </c>
      <c r="H23" s="40">
        <f t="shared" si="0"/>
        <v>0.85499999999999998</v>
      </c>
      <c r="I23" s="33">
        <f t="shared" si="1"/>
        <v>2176971.8200000008</v>
      </c>
      <c r="J23" s="37">
        <v>14419209.119999999</v>
      </c>
      <c r="K23" s="45">
        <f t="shared" si="2"/>
        <v>0.85499999999999998</v>
      </c>
      <c r="L23" s="38">
        <v>3836930.91</v>
      </c>
      <c r="M23" s="48">
        <f t="shared" si="3"/>
        <v>0.22700000000000001</v>
      </c>
      <c r="N23" s="33">
        <v>1503996.69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582756</v>
      </c>
      <c r="F24" s="31">
        <v>0</v>
      </c>
      <c r="G24" s="32">
        <v>412510.92</v>
      </c>
      <c r="H24" s="40">
        <f t="shared" si="0"/>
        <v>0.70799999999999996</v>
      </c>
      <c r="I24" s="33">
        <f t="shared" si="1"/>
        <v>170245.08000000002</v>
      </c>
      <c r="J24" s="37">
        <v>412510.92</v>
      </c>
      <c r="K24" s="45">
        <f t="shared" si="2"/>
        <v>0.70799999999999996</v>
      </c>
      <c r="L24" s="38">
        <v>347637.44</v>
      </c>
      <c r="M24" s="48">
        <f t="shared" si="3"/>
        <v>0.59699999999999998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1682000</v>
      </c>
      <c r="F25" s="31">
        <v>589205.04</v>
      </c>
      <c r="G25" s="32">
        <v>970750.25</v>
      </c>
      <c r="H25" s="40">
        <f t="shared" si="0"/>
        <v>0.57699999999999996</v>
      </c>
      <c r="I25" s="33">
        <f t="shared" si="1"/>
        <v>122044.70999999996</v>
      </c>
      <c r="J25" s="37">
        <v>970750.25</v>
      </c>
      <c r="K25" s="45">
        <f t="shared" si="2"/>
        <v>0.57699999999999996</v>
      </c>
      <c r="L25" s="38">
        <v>845662.14</v>
      </c>
      <c r="M25" s="48">
        <f t="shared" si="3"/>
        <v>0.503</v>
      </c>
      <c r="N25" s="33">
        <v>108433.37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5000</v>
      </c>
      <c r="F26" s="31">
        <v>336.94</v>
      </c>
      <c r="G26" s="32">
        <v>4663.0600000000004</v>
      </c>
      <c r="H26" s="40">
        <f t="shared" si="0"/>
        <v>0.93300000000000005</v>
      </c>
      <c r="I26" s="33">
        <f t="shared" si="1"/>
        <v>0</v>
      </c>
      <c r="J26" s="37">
        <v>4663.0600000000004</v>
      </c>
      <c r="K26" s="45">
        <f t="shared" si="2"/>
        <v>0.93300000000000005</v>
      </c>
      <c r="L26" s="38">
        <v>4663.0600000000004</v>
      </c>
      <c r="M26" s="48">
        <f t="shared" si="3"/>
        <v>0.93300000000000005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18730.099999999999</v>
      </c>
      <c r="G27" s="32">
        <v>13696.9</v>
      </c>
      <c r="H27" s="40">
        <f t="shared" si="0"/>
        <v>0.39600000000000002</v>
      </c>
      <c r="I27" s="33">
        <f t="shared" si="1"/>
        <v>2173</v>
      </c>
      <c r="J27" s="37">
        <v>13696.9</v>
      </c>
      <c r="K27" s="45">
        <f t="shared" si="2"/>
        <v>0.39600000000000002</v>
      </c>
      <c r="L27" s="38">
        <v>6290.86</v>
      </c>
      <c r="M27" s="48">
        <f t="shared" si="3"/>
        <v>0.182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13249113</v>
      </c>
      <c r="F28" s="29">
        <f>F29</f>
        <v>131638.39000000001</v>
      </c>
      <c r="G28" s="29">
        <f>G29</f>
        <v>6218221.6100000003</v>
      </c>
      <c r="H28" s="42">
        <f t="shared" ref="H28:H33" si="4">ROUND(G28/E28,3)*1</f>
        <v>0.46899999999999997</v>
      </c>
      <c r="I28" s="29">
        <f>I29</f>
        <v>6899253</v>
      </c>
      <c r="J28" s="29">
        <f>J29</f>
        <v>6218221.6100000003</v>
      </c>
      <c r="K28" s="44">
        <f t="shared" ref="K28:K33" si="5">ROUND(J28/E28,3)*1</f>
        <v>0.46899999999999997</v>
      </c>
      <c r="L28" s="29">
        <f>L29</f>
        <v>6218221.6100000003</v>
      </c>
      <c r="M28" s="44">
        <f t="shared" ref="M28:M33" si="6">ROUND(L28/E28,3)*1</f>
        <v>0.46899999999999997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13249113</v>
      </c>
      <c r="F29" s="30">
        <f>SUM(F30+F31+F32)</f>
        <v>131638.39000000001</v>
      </c>
      <c r="G29" s="30">
        <f>SUM(G30+G31+G32)</f>
        <v>6218221.6100000003</v>
      </c>
      <c r="H29" s="43">
        <f t="shared" si="4"/>
        <v>0.46899999999999997</v>
      </c>
      <c r="I29" s="30">
        <f>SUM(I30+I31+I32)</f>
        <v>6899253</v>
      </c>
      <c r="J29" s="30">
        <f>SUM(J30+J31+J32)</f>
        <v>6218221.6100000003</v>
      </c>
      <c r="K29" s="46">
        <f t="shared" si="5"/>
        <v>0.46899999999999997</v>
      </c>
      <c r="L29" s="30">
        <f>SUM(L30+L31+L32)</f>
        <v>6218221.6100000003</v>
      </c>
      <c r="M29" s="46">
        <f t="shared" si="6"/>
        <v>0.46899999999999997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50</v>
      </c>
      <c r="F30" s="31">
        <v>50</v>
      </c>
      <c r="G30" s="32">
        <v>0</v>
      </c>
      <c r="H30" s="40">
        <f t="shared" si="4"/>
        <v>0</v>
      </c>
      <c r="I30" s="33">
        <f>E30-G30-F30</f>
        <v>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13249013</v>
      </c>
      <c r="F31" s="31">
        <v>131538.39000000001</v>
      </c>
      <c r="G31" s="32">
        <v>6218221.6100000003</v>
      </c>
      <c r="H31" s="40">
        <f t="shared" si="4"/>
        <v>0.46899999999999997</v>
      </c>
      <c r="I31" s="33">
        <f>E31-G31-F31</f>
        <v>6899253</v>
      </c>
      <c r="J31" s="37">
        <v>6218221.6100000003</v>
      </c>
      <c r="K31" s="45">
        <f t="shared" si="5"/>
        <v>0.46899999999999997</v>
      </c>
      <c r="L31" s="38">
        <v>6218221.6100000003</v>
      </c>
      <c r="M31" s="48">
        <f t="shared" si="6"/>
        <v>0.46899999999999997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50</v>
      </c>
      <c r="F32" s="31">
        <v>50</v>
      </c>
      <c r="G32" s="32">
        <v>0</v>
      </c>
      <c r="H32" s="40">
        <f t="shared" si="4"/>
        <v>0</v>
      </c>
      <c r="I32" s="33">
        <f>E32-G32-F32</f>
        <v>0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120114645</v>
      </c>
      <c r="E33" s="39">
        <f>E8+E28</f>
        <v>135956156</v>
      </c>
      <c r="F33" s="39">
        <f>F8+F28</f>
        <v>13817959.09</v>
      </c>
      <c r="G33" s="39">
        <f>G8+G28</f>
        <v>110790005.69000001</v>
      </c>
      <c r="H33" s="41">
        <f t="shared" si="4"/>
        <v>0.81499999999999995</v>
      </c>
      <c r="I33" s="39">
        <f>I8+I28</f>
        <v>11348191.219999999</v>
      </c>
      <c r="J33" s="39">
        <f>J8+J28</f>
        <v>110790005.69000001</v>
      </c>
      <c r="K33" s="47">
        <f t="shared" si="5"/>
        <v>0.81499999999999995</v>
      </c>
      <c r="L33" s="39">
        <f>L8+L28</f>
        <v>92976709.420000002</v>
      </c>
      <c r="M33" s="47">
        <f t="shared" si="6"/>
        <v>0.68400000000000005</v>
      </c>
      <c r="N33" s="39">
        <f>N8+N28</f>
        <v>8534697.0199999996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2022-01-31T13:40:09Z</dcterms:modified>
</cp:coreProperties>
</file>