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A12EF219-B32A-439B-993C-A4DCC81D0073}" xr6:coauthVersionLast="47" xr6:coauthVersionMax="47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J24" i="1" l="1"/>
  <c r="J47" i="1"/>
  <c r="J49" i="1" s="1"/>
  <c r="J50" i="1" s="1"/>
  <c r="J93" i="1"/>
  <c r="J114" i="1" s="1"/>
  <c r="J116" i="1" s="1"/>
  <c r="Q44" i="1"/>
  <c r="R44" i="1" s="1"/>
  <c r="T44" i="1" s="1"/>
  <c r="I114" i="1"/>
  <c r="G47" i="1"/>
  <c r="E47" i="1"/>
  <c r="E89" i="1" s="1"/>
  <c r="E24" i="1"/>
  <c r="Q18" i="1"/>
  <c r="O48" i="1"/>
  <c r="P48" i="1"/>
  <c r="Q12" i="1"/>
  <c r="R12" i="1" s="1"/>
  <c r="T12" i="1" s="1"/>
  <c r="Q59" i="1"/>
  <c r="R59" i="1" s="1"/>
  <c r="T59" i="1" s="1"/>
  <c r="I47" i="1"/>
  <c r="I49" i="1" s="1"/>
  <c r="I50" i="1" s="1"/>
  <c r="F47" i="1"/>
  <c r="F89" i="1" s="1"/>
  <c r="H47" i="1"/>
  <c r="H49" i="1" s="1"/>
  <c r="H50" i="1" s="1"/>
  <c r="K47" i="1"/>
  <c r="K49" i="1" s="1"/>
  <c r="K50" i="1" s="1"/>
  <c r="L47" i="1"/>
  <c r="L49" i="1" s="1"/>
  <c r="L50" i="1" s="1"/>
  <c r="M47" i="1"/>
  <c r="N47" i="1"/>
  <c r="N49" i="1"/>
  <c r="N50" i="1" s="1"/>
  <c r="O47" i="1"/>
  <c r="O49" i="1" s="1"/>
  <c r="O50" i="1" s="1"/>
  <c r="P47" i="1"/>
  <c r="P89" i="1" s="1"/>
  <c r="P49" i="1"/>
  <c r="P50" i="1"/>
  <c r="E49" i="1"/>
  <c r="E50" i="1"/>
  <c r="T46" i="1"/>
  <c r="T49" i="1"/>
  <c r="T50" i="1"/>
  <c r="T69" i="1"/>
  <c r="T87" i="1"/>
  <c r="E88" i="1"/>
  <c r="E116" i="1" s="1"/>
  <c r="H48" i="1"/>
  <c r="G48" i="1"/>
  <c r="F48" i="1"/>
  <c r="E48" i="1"/>
  <c r="R118" i="1"/>
  <c r="I48" i="1"/>
  <c r="J48" i="1"/>
  <c r="K48" i="1"/>
  <c r="L48" i="1"/>
  <c r="M48" i="1"/>
  <c r="N48" i="1"/>
  <c r="Q38" i="1"/>
  <c r="R38" i="1" s="1"/>
  <c r="T38" i="1" s="1"/>
  <c r="O88" i="1"/>
  <c r="O116" i="1" s="1"/>
  <c r="Q55" i="1"/>
  <c r="R55" i="1"/>
  <c r="T55" i="1" s="1"/>
  <c r="Q57" i="1"/>
  <c r="R57" i="1"/>
  <c r="T57" i="1" s="1"/>
  <c r="F88" i="1"/>
  <c r="G88" i="1"/>
  <c r="G116" i="1" s="1"/>
  <c r="H88" i="1"/>
  <c r="I88" i="1"/>
  <c r="J88" i="1"/>
  <c r="L88" i="1"/>
  <c r="M88" i="1"/>
  <c r="N88" i="1"/>
  <c r="P88" i="1"/>
  <c r="P116" i="1" s="1"/>
  <c r="Q67" i="1"/>
  <c r="Q79" i="1"/>
  <c r="R79" i="1" s="1"/>
  <c r="T79" i="1" s="1"/>
  <c r="Q77" i="1"/>
  <c r="R77" i="1"/>
  <c r="T77" i="1" s="1"/>
  <c r="Q73" i="1"/>
  <c r="R73" i="1" s="1"/>
  <c r="T73" i="1" s="1"/>
  <c r="K88" i="1"/>
  <c r="Q71" i="1"/>
  <c r="Q69" i="1"/>
  <c r="Q65" i="1"/>
  <c r="R65" i="1" s="1"/>
  <c r="T65" i="1" s="1"/>
  <c r="Q61" i="1"/>
  <c r="R61" i="1" s="1"/>
  <c r="T61" i="1" s="1"/>
  <c r="Q63" i="1"/>
  <c r="R63" i="1" s="1"/>
  <c r="T63" i="1" s="1"/>
  <c r="Q10" i="1"/>
  <c r="R10" i="1" s="1"/>
  <c r="Q53" i="1"/>
  <c r="R53" i="1" s="1"/>
  <c r="Q14" i="1"/>
  <c r="Q16" i="1"/>
  <c r="Q47" i="1" s="1"/>
  <c r="R22" i="1"/>
  <c r="T22" i="1"/>
  <c r="Q26" i="1"/>
  <c r="R26" i="1" s="1"/>
  <c r="T26" i="1" s="1"/>
  <c r="Q28" i="1"/>
  <c r="R28" i="1"/>
  <c r="T28" i="1"/>
  <c r="Q30" i="1"/>
  <c r="R30" i="1"/>
  <c r="T30" i="1" s="1"/>
  <c r="Q32" i="1"/>
  <c r="R32" i="1"/>
  <c r="T32" i="1" s="1"/>
  <c r="Q34" i="1"/>
  <c r="R34" i="1"/>
  <c r="T34" i="1" s="1"/>
  <c r="Q36" i="1"/>
  <c r="R36" i="1"/>
  <c r="T36" i="1" s="1"/>
  <c r="Q40" i="1"/>
  <c r="R40" i="1" s="1"/>
  <c r="T40" i="1" s="1"/>
  <c r="Q42" i="1"/>
  <c r="R42" i="1"/>
  <c r="T42" i="1" s="1"/>
  <c r="Q75" i="1"/>
  <c r="R75" i="1" s="1"/>
  <c r="T75" i="1" s="1"/>
  <c r="Q81" i="1"/>
  <c r="R81" i="1" s="1"/>
  <c r="T81" i="1" s="1"/>
  <c r="Q83" i="1"/>
  <c r="R83" i="1" s="1"/>
  <c r="T83" i="1" s="1"/>
  <c r="Q85" i="1"/>
  <c r="R85" i="1"/>
  <c r="T85" i="1"/>
  <c r="Q93" i="1"/>
  <c r="R18" i="1"/>
  <c r="T18" i="1"/>
  <c r="Q95" i="1"/>
  <c r="Q97" i="1"/>
  <c r="R67" i="1" s="1"/>
  <c r="T67" i="1" s="1"/>
  <c r="Q99" i="1"/>
  <c r="Q101" i="1"/>
  <c r="R71" i="1" s="1"/>
  <c r="T71" i="1" s="1"/>
  <c r="Q105" i="1"/>
  <c r="Q107" i="1"/>
  <c r="Q109" i="1"/>
  <c r="Q111" i="1"/>
  <c r="E114" i="1"/>
  <c r="F114" i="1"/>
  <c r="G114" i="1"/>
  <c r="H114" i="1"/>
  <c r="H116" i="1" s="1"/>
  <c r="K114" i="1"/>
  <c r="L114" i="1"/>
  <c r="L116" i="1" s="1"/>
  <c r="M114" i="1"/>
  <c r="M116" i="1" s="1"/>
  <c r="N114" i="1"/>
  <c r="N116" i="1"/>
  <c r="O114" i="1"/>
  <c r="P114" i="1"/>
  <c r="Q20" i="1"/>
  <c r="R20" i="1"/>
  <c r="T20" i="1" s="1"/>
  <c r="M49" i="1"/>
  <c r="M50" i="1" s="1"/>
  <c r="N89" i="1"/>
  <c r="L89" i="1"/>
  <c r="O89" i="1"/>
  <c r="M89" i="1"/>
  <c r="F116" i="1"/>
  <c r="F49" i="1"/>
  <c r="F50" i="1"/>
  <c r="G49" i="1"/>
  <c r="G50" i="1"/>
  <c r="H89" i="1"/>
  <c r="Q24" i="1"/>
  <c r="R24" i="1" s="1"/>
  <c r="T24" i="1" s="1"/>
  <c r="Q103" i="1"/>
  <c r="J89" i="1"/>
  <c r="Q88" i="1"/>
  <c r="Q114" i="1"/>
  <c r="T10" i="1" l="1"/>
  <c r="T53" i="1"/>
  <c r="R88" i="1"/>
  <c r="Q116" i="1"/>
  <c r="Q120" i="1" s="1"/>
  <c r="Q49" i="1"/>
  <c r="Q50" i="1" s="1"/>
  <c r="R14" i="1"/>
  <c r="T14" i="1" s="1"/>
  <c r="G89" i="1"/>
  <c r="K89" i="1"/>
  <c r="I116" i="1"/>
  <c r="I89" i="1"/>
  <c r="K116" i="1"/>
  <c r="R47" i="1" l="1"/>
  <c r="R116" i="1" s="1"/>
  <c r="R120" i="1" s="1"/>
</calcChain>
</file>

<file path=xl/sharedStrings.xml><?xml version="1.0" encoding="utf-8"?>
<sst xmlns="http://schemas.openxmlformats.org/spreadsheetml/2006/main" count="246" uniqueCount="85">
  <si>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</si>
  <si>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</si>
  <si>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</si>
  <si>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</si>
  <si>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</si>
  <si>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</si>
  <si>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</si>
  <si>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</si>
  <si>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</si>
  <si>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</si>
  <si>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</si>
  <si>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</si>
  <si>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</si>
  <si>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</si>
  <si>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</si>
  <si>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</si>
  <si>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</si>
  <si>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</si>
  <si>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</si>
  <si>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</si>
  <si>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</si>
  <si>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</si>
  <si>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</si>
  <si>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</si>
  <si>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</si>
  <si>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</si>
  <si>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</si>
  <si>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</si>
  <si>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</si>
  <si>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</si>
  <si>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</si>
  <si>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</si>
  <si>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</si>
  <si>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</si>
  <si>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</si>
  <si>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</si>
  <si>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</si>
  <si>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</si>
  <si>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</si>
  <si>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</si>
  <si>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</si>
  <si>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</si>
  <si>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</si>
  <si>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</si>
  <si>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</si>
  <si>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</si>
  <si>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</si>
  <si>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</si>
  <si>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</si>
  <si>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</si>
  <si>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</si>
  <si>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</si>
  <si>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</si>
  <si>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</si>
  <si>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</si>
  <si>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</si>
  <si>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</si>
  <si>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</si>
  <si>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</si>
  <si>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</si>
  <si>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</si>
  <si>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</si>
  <si>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</si>
  <si>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</si>
  <si>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</si>
  <si>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</si>
  <si>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</si>
  <si>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</si>
  <si>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</si>
  <si>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</si>
  <si>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</si>
  <si>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</si>
  <si>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</si>
  <si>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</si>
  <si>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</si>
  <si>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</si>
  <si>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</si>
  <si>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</si>
  <si>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</si>
  <si>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</si>
  <si>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</si>
  <si>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</si>
  <si>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</si>
  <si>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Período de apuração: de 01 janeiro de 2021  a 30 de Junho  de 2021</t>
  </si>
  <si>
    <t>DEMONSTRATIVO DA RECEITA ARRECADADA E REALIZAÇÃO DO EXERCÍCIO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</si>
</sst>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5CE447EF-786C-46BF-BE33-8EB51AB0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71" name="Imagem 3">
          <a:extLst>
            <a:ext uri="{FF2B5EF4-FFF2-40B4-BE49-F238E27FC236}">
              <a16:creationId xmlns:a16="http://schemas.microsoft.com/office/drawing/2014/main" id="{D0EB9DBE-21D5-47E3-BEBF-E5C799B3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80" zoomScaleNormal="80" zoomScaleSheetLayoutView="100" workbookViewId="0">
      <selection activeCell="R119" sqref="R119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84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83</v>
      </c>
      <c r="F6" s="27"/>
      <c r="G6" s="29"/>
      <c r="H6" s="29"/>
      <c r="I6" s="35">
        <v>42.86</v>
      </c>
      <c r="J6" s="27"/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15" t="s">
        <v>43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>
        <v>51656.53</v>
      </c>
      <c r="G10" s="34">
        <v>90135.26</v>
      </c>
      <c r="H10" s="34">
        <v>100342.51</v>
      </c>
      <c r="I10" s="34">
        <v>132601.42000000001</v>
      </c>
      <c r="J10" s="34">
        <v>149494.95000000001</v>
      </c>
      <c r="K10" s="34"/>
      <c r="L10" s="34"/>
      <c r="M10" s="34"/>
      <c r="N10" s="34"/>
      <c r="O10" s="34"/>
      <c r="P10" s="34"/>
      <c r="Q10" s="36">
        <f>E10+F10+G10+H10+I10+J10+K10+L10+M10+N10+O10+P10</f>
        <v>589249.79</v>
      </c>
      <c r="R10" s="36">
        <f>Q10</f>
        <v>589249.79</v>
      </c>
      <c r="T10" s="101">
        <f>R10/5</f>
        <v>117849.95800000001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>
        <v>11819.06</v>
      </c>
      <c r="G12" s="34">
        <v>27502.73</v>
      </c>
      <c r="H12" s="34">
        <v>28463.93</v>
      </c>
      <c r="I12" s="34">
        <v>39449.480000000003</v>
      </c>
      <c r="J12" s="34">
        <v>61906.93</v>
      </c>
      <c r="K12" s="34"/>
      <c r="L12" s="34"/>
      <c r="M12" s="34"/>
      <c r="N12" s="34"/>
      <c r="O12" s="34"/>
      <c r="P12" s="34"/>
      <c r="Q12" s="36">
        <f>E12+F12+G12+H12+I12+J12+K12+L12+M12+N12+O12+P12</f>
        <v>185251.85</v>
      </c>
      <c r="R12" s="36">
        <f>Q12</f>
        <v>185251.85</v>
      </c>
      <c r="T12" s="101">
        <f>R12/5</f>
        <v>37050.370000000003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>
        <v>177.91</v>
      </c>
      <c r="G14" s="34">
        <v>310.44</v>
      </c>
      <c r="H14" s="34">
        <v>352.61</v>
      </c>
      <c r="I14" s="34">
        <v>469.89</v>
      </c>
      <c r="J14" s="34">
        <v>515.07000000000005</v>
      </c>
      <c r="K14" s="34"/>
      <c r="L14" s="34"/>
      <c r="M14" s="34"/>
      <c r="N14" s="34"/>
      <c r="O14" s="34"/>
      <c r="P14" s="34"/>
      <c r="Q14" s="36">
        <f>E14+F14+G14+H14+I14+J14+K14+L14+M14+N14+O14+P14</f>
        <v>2049.85</v>
      </c>
      <c r="R14" s="117">
        <f>Q14+Q16</f>
        <v>5846.48</v>
      </c>
      <c r="T14" s="101">
        <f>R14/5</f>
        <v>1169.2959999999998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18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>
        <v>335.17</v>
      </c>
      <c r="G16" s="34">
        <v>584.87</v>
      </c>
      <c r="H16" s="34">
        <v>650.88</v>
      </c>
      <c r="I16" s="34">
        <v>860.55</v>
      </c>
      <c r="J16" s="34">
        <v>943.28</v>
      </c>
      <c r="K16" s="34"/>
      <c r="L16" s="34"/>
      <c r="M16" s="34"/>
      <c r="N16" s="34"/>
      <c r="O16" s="34"/>
      <c r="P16" s="34"/>
      <c r="Q16" s="36">
        <f>E16+F16+G16+H16+I16+J16+K16+L16+M16+N16+O16+P16</f>
        <v>3796.63</v>
      </c>
      <c r="R16" s="119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>
        <v>30.54</v>
      </c>
      <c r="G18" s="34">
        <v>145.44999999999999</v>
      </c>
      <c r="H18" s="34">
        <v>29.08</v>
      </c>
      <c r="I18" s="34">
        <v>937.64</v>
      </c>
      <c r="J18" s="34">
        <v>3191.29</v>
      </c>
      <c r="K18" s="34"/>
      <c r="L18" s="34"/>
      <c r="M18" s="34"/>
      <c r="N18" s="34"/>
      <c r="O18" s="34"/>
      <c r="P18" s="34"/>
      <c r="Q18" s="36">
        <f>E18+F18+G18+H18+I18+J18+K18+L18+M18+N18+O18+P18</f>
        <v>4363.09</v>
      </c>
      <c r="R18" s="36">
        <f>Q18+Q93</f>
        <v>3063.3</v>
      </c>
      <c r="T18" s="101">
        <f>R18/5</f>
        <v>612.66000000000008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>
        <v>0</v>
      </c>
      <c r="G20" s="34">
        <v>0</v>
      </c>
      <c r="H20" s="34">
        <v>3007.96</v>
      </c>
      <c r="I20" s="34">
        <v>0</v>
      </c>
      <c r="J20" s="34">
        <v>0</v>
      </c>
      <c r="K20" s="34"/>
      <c r="L20" s="34"/>
      <c r="M20" s="34"/>
      <c r="N20" s="34"/>
      <c r="O20" s="34"/>
      <c r="P20" s="34"/>
      <c r="Q20" s="36">
        <f>E20+F20+G20+H20+I20+J20+K20+L20+M20+N20+O20+P20</f>
        <v>3007.96</v>
      </c>
      <c r="R20" s="36">
        <f>Q20+Q95</f>
        <v>2105.5300000000002</v>
      </c>
      <c r="T20" s="101">
        <f>R20/5</f>
        <v>421.10600000000005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>
        <v>6854383.3600000003</v>
      </c>
      <c r="G24" s="34">
        <v>2360602.9500000002</v>
      </c>
      <c r="H24" s="34">
        <v>1621291.23</v>
      </c>
      <c r="I24" s="34">
        <v>10002822.52</v>
      </c>
      <c r="J24" s="34">
        <f>3935167.02-220.93</f>
        <v>3934946.09</v>
      </c>
      <c r="K24" s="34"/>
      <c r="L24" s="34"/>
      <c r="M24" s="34"/>
      <c r="N24" s="34"/>
      <c r="O24" s="34"/>
      <c r="P24" s="34"/>
      <c r="Q24" s="36">
        <f>E24+F24+G24+H24+I24+J24+K24+L24+M24+N24+O24+P24</f>
        <v>26342914.77</v>
      </c>
      <c r="R24" s="36">
        <f>Q24+Q103</f>
        <v>18440533.489999998</v>
      </c>
      <c r="S24" s="2"/>
      <c r="T24" s="101">
        <f>R24/5</f>
        <v>3688106.6979999999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>
        <v>0</v>
      </c>
      <c r="G26" s="34">
        <v>0</v>
      </c>
      <c r="H26" s="34">
        <v>0</v>
      </c>
      <c r="I26" s="34">
        <v>0</v>
      </c>
      <c r="J26" s="34">
        <v>1832.67</v>
      </c>
      <c r="K26" s="34"/>
      <c r="L26" s="34"/>
      <c r="M26" s="34"/>
      <c r="N26" s="34"/>
      <c r="O26" s="34"/>
      <c r="P26" s="34"/>
      <c r="Q26" s="36">
        <f>E26+F26+G26+H26+I26+J26+K26+L26+M26+N26+O26+P26</f>
        <v>5145.9400000000005</v>
      </c>
      <c r="R26" s="36">
        <f>Q26+Q105</f>
        <v>4151.9100000000008</v>
      </c>
      <c r="S26" s="2"/>
      <c r="T26" s="101">
        <f>R26/5</f>
        <v>830.38200000000018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>
        <v>0</v>
      </c>
      <c r="G28" s="34">
        <v>45.03</v>
      </c>
      <c r="H28" s="34">
        <v>0</v>
      </c>
      <c r="I28" s="34">
        <v>0</v>
      </c>
      <c r="J28" s="34">
        <v>0</v>
      </c>
      <c r="K28" s="34"/>
      <c r="L28" s="34"/>
      <c r="M28" s="34"/>
      <c r="N28" s="34"/>
      <c r="O28" s="34"/>
      <c r="P28" s="34"/>
      <c r="Q28" s="36">
        <f>E28+F28+G28+H28+I28+J28+K28+L28+M28+N28+O28+P28</f>
        <v>45.03</v>
      </c>
      <c r="R28" s="36">
        <f>Q28</f>
        <v>45.03</v>
      </c>
      <c r="S28" s="2"/>
      <c r="T28" s="101">
        <f>R28/5</f>
        <v>9.0060000000000002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>
        <v>0</v>
      </c>
      <c r="G30" s="34">
        <v>64.33</v>
      </c>
      <c r="H30" s="34">
        <v>0</v>
      </c>
      <c r="I30" s="34">
        <v>0</v>
      </c>
      <c r="J30" s="34">
        <v>0</v>
      </c>
      <c r="K30" s="34"/>
      <c r="L30" s="34"/>
      <c r="M30" s="34"/>
      <c r="N30" s="34"/>
      <c r="O30" s="34"/>
      <c r="P30" s="34"/>
      <c r="Q30" s="36">
        <f>E30+F30+G30+H30+I30+J30+K30+L30+M30+N30+O30+P30</f>
        <v>64.33</v>
      </c>
      <c r="R30" s="36">
        <f>Q30</f>
        <v>64.33</v>
      </c>
      <c r="T30" s="101">
        <f>R30/5</f>
        <v>12.866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>
        <v>67728.83</v>
      </c>
      <c r="G32" s="34">
        <v>126361.84</v>
      </c>
      <c r="H32" s="34">
        <v>81271.87</v>
      </c>
      <c r="I32" s="34">
        <v>55400.02</v>
      </c>
      <c r="J32" s="34">
        <v>100411.89</v>
      </c>
      <c r="K32" s="34"/>
      <c r="L32" s="34"/>
      <c r="M32" s="34"/>
      <c r="N32" s="34"/>
      <c r="O32" s="34"/>
      <c r="P32" s="34"/>
      <c r="Q32" s="36">
        <f>E32+F32+G32+H32+I32+J32+K32+L32+M32+N32+O32+P32</f>
        <v>530003.24</v>
      </c>
      <c r="R32" s="36">
        <f>Q32</f>
        <v>530003.24</v>
      </c>
      <c r="T32" s="101">
        <f>R32/5</f>
        <v>106000.648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>
        <v>35861807.649999999</v>
      </c>
      <c r="G34" s="34">
        <v>8945485.8699999992</v>
      </c>
      <c r="H34" s="34">
        <v>9349715.5600000005</v>
      </c>
      <c r="I34" s="34">
        <v>16209687.630000001</v>
      </c>
      <c r="J34" s="34">
        <v>4921069.76</v>
      </c>
      <c r="K34" s="34"/>
      <c r="L34" s="34"/>
      <c r="M34" s="34"/>
      <c r="N34" s="34"/>
      <c r="O34" s="34"/>
      <c r="P34" s="34"/>
      <c r="Q34" s="36">
        <f>E34+F34+G34+H34+I34+J34+K34+L34+M34+N34+O34+P34</f>
        <v>78256098.010000005</v>
      </c>
      <c r="R34" s="36">
        <f>Q34</f>
        <v>78256098.010000005</v>
      </c>
      <c r="T34" s="101">
        <f>R34/5</f>
        <v>15651219.602000002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>
        <v>26494.65</v>
      </c>
      <c r="G40" s="34">
        <v>63736.61</v>
      </c>
      <c r="H40" s="34">
        <v>29689.73</v>
      </c>
      <c r="I40" s="34">
        <v>30863.759999999998</v>
      </c>
      <c r="J40" s="34">
        <v>53179.25</v>
      </c>
      <c r="K40" s="34"/>
      <c r="L40" s="34"/>
      <c r="M40" s="34"/>
      <c r="N40" s="34"/>
      <c r="O40" s="34"/>
      <c r="P40" s="34"/>
      <c r="Q40" s="36">
        <f>E40+F40+G40+H40+I40+J40+K40+L40+M40+N40+O40+P40</f>
        <v>244557.30000000002</v>
      </c>
      <c r="R40" s="36">
        <f>Q40</f>
        <v>244557.30000000002</v>
      </c>
      <c r="T40" s="101">
        <f>R40/5</f>
        <v>48911.460000000006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>
        <v>113680.16</v>
      </c>
      <c r="G44" s="34">
        <v>8280.99</v>
      </c>
      <c r="H44" s="34">
        <v>1301.52</v>
      </c>
      <c r="I44" s="34">
        <v>63307.29</v>
      </c>
      <c r="J44" s="34">
        <v>332487.05</v>
      </c>
      <c r="K44" s="34"/>
      <c r="L44" s="34"/>
      <c r="M44" s="34"/>
      <c r="N44" s="34"/>
      <c r="O44" s="34"/>
      <c r="P44" s="34"/>
      <c r="Q44" s="36">
        <f>J44</f>
        <v>332487.05</v>
      </c>
      <c r="R44" s="36">
        <f>Q44</f>
        <v>332487.05</v>
      </c>
      <c r="T44" s="101">
        <f>R44/5</f>
        <v>66497.41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42874433.699999996</v>
      </c>
      <c r="G47" s="71">
        <f>SUM(G10:G42)</f>
        <v>11614975.379999999</v>
      </c>
      <c r="H47" s="71">
        <f t="shared" si="0"/>
        <v>11214815.360000001</v>
      </c>
      <c r="I47" s="71">
        <f>SUM(I10:I44)</f>
        <v>26536400.199999999</v>
      </c>
      <c r="J47" s="71">
        <f t="shared" si="0"/>
        <v>9227491.1799999997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106499034.84</v>
      </c>
      <c r="R47" s="72">
        <f>SUM(R10:R44)</f>
        <v>98593457.310000002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64019.21</v>
      </c>
      <c r="G48" s="99">
        <f>SUM(G10:G22)</f>
        <v>118678.74999999999</v>
      </c>
      <c r="H48" s="99">
        <f>SUM(H10:H22)</f>
        <v>132846.97</v>
      </c>
      <c r="I48" s="99">
        <f t="shared" ref="I48:P48" si="1">SUM(I10:I22)</f>
        <v>174318.98000000004</v>
      </c>
      <c r="J48" s="99">
        <f t="shared" si="1"/>
        <v>216051.52000000002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6804722.4100000039</v>
      </c>
      <c r="G49" s="21">
        <f t="shared" si="2"/>
        <v>2471000.7100000009</v>
      </c>
      <c r="H49" s="21">
        <f t="shared" si="2"/>
        <v>1752836.6800000016</v>
      </c>
      <c r="I49" s="21">
        <f t="shared" si="2"/>
        <v>10177141.5</v>
      </c>
      <c r="J49" s="21">
        <f t="shared" si="2"/>
        <v>3820343.2300000004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27135779.88000001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16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>
        <v>0</v>
      </c>
      <c r="G55" s="34">
        <v>878.01</v>
      </c>
      <c r="H55" s="34">
        <v>0</v>
      </c>
      <c r="I55" s="34">
        <v>1983.02</v>
      </c>
      <c r="J55" s="34">
        <v>579.82000000000005</v>
      </c>
      <c r="K55" s="34"/>
      <c r="L55" s="34"/>
      <c r="M55" s="34"/>
      <c r="N55" s="34"/>
      <c r="O55" s="34"/>
      <c r="P55" s="34"/>
      <c r="Q55" s="36">
        <f>E55+F55+G55+H55+I55+J55+K55+L55+M55+N55+O55+P55</f>
        <v>3440.85</v>
      </c>
      <c r="R55" s="36">
        <f>Q55</f>
        <v>3440.85</v>
      </c>
      <c r="T55" s="101">
        <f>R55/5</f>
        <v>688.17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>
        <v>1397.15</v>
      </c>
      <c r="G57" s="34">
        <v>14783.41</v>
      </c>
      <c r="H57" s="34">
        <v>28498.92</v>
      </c>
      <c r="I57" s="34">
        <v>6061.3</v>
      </c>
      <c r="J57" s="34">
        <v>570.65</v>
      </c>
      <c r="K57" s="34"/>
      <c r="L57" s="34"/>
      <c r="M57" s="34"/>
      <c r="N57" s="34"/>
      <c r="O57" s="34"/>
      <c r="P57" s="34"/>
      <c r="Q57" s="36">
        <f>E57+F57+G57+H57+I57+J57+K57+L57+M57+N57+O57+P57</f>
        <v>51311.43</v>
      </c>
      <c r="R57" s="36">
        <f>Q57</f>
        <v>51311.43</v>
      </c>
      <c r="T57" s="101">
        <f>R57/5</f>
        <v>10262.286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82</v>
      </c>
      <c r="C59" s="105">
        <v>499610502</v>
      </c>
      <c r="D59" s="106" t="s">
        <v>21</v>
      </c>
      <c r="E59" s="107">
        <v>1006.41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>
        <v>35717.480000000003</v>
      </c>
      <c r="G63" s="107">
        <v>21972.98</v>
      </c>
      <c r="H63" s="107">
        <v>65233.89</v>
      </c>
      <c r="I63" s="107">
        <v>64948.25</v>
      </c>
      <c r="J63" s="107">
        <v>0</v>
      </c>
      <c r="K63" s="107"/>
      <c r="L63" s="107"/>
      <c r="M63" s="107"/>
      <c r="N63" s="107"/>
      <c r="O63" s="107"/>
      <c r="P63" s="107"/>
      <c r="Q63" s="108">
        <f>E63+F63+G63+H63+I63+J63+K63+L63+M63+N63+O63+P63</f>
        <v>246621.99</v>
      </c>
      <c r="R63" s="108">
        <f>Q63</f>
        <v>246621.99</v>
      </c>
      <c r="T63" s="101">
        <f>R63/5</f>
        <v>49324.398000000001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>
        <v>5900.55</v>
      </c>
      <c r="G65" s="107">
        <v>10706.45</v>
      </c>
      <c r="H65" s="107">
        <v>11105.57</v>
      </c>
      <c r="I65" s="107">
        <v>11124.07</v>
      </c>
      <c r="J65" s="107">
        <v>0</v>
      </c>
      <c r="K65" s="107"/>
      <c r="L65" s="107"/>
      <c r="M65" s="107"/>
      <c r="N65" s="107"/>
      <c r="O65" s="107"/>
      <c r="P65" s="107"/>
      <c r="Q65" s="108">
        <f>E65+F65+G65+H65+I65+J65+K65+L65+M65+N65+O65+P65</f>
        <v>49199.420000000006</v>
      </c>
      <c r="R65" s="108">
        <f>Q65</f>
        <v>49199.420000000006</v>
      </c>
      <c r="T65" s="101">
        <f>R65/5</f>
        <v>9839.8840000000018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>
        <v>32486.61</v>
      </c>
      <c r="G71" s="37">
        <v>8943.34</v>
      </c>
      <c r="H71" s="37">
        <v>1089.53</v>
      </c>
      <c r="I71" s="37">
        <v>789.16</v>
      </c>
      <c r="J71" s="37">
        <v>66494.97</v>
      </c>
      <c r="K71" s="37"/>
      <c r="L71" s="37"/>
      <c r="M71" s="37"/>
      <c r="N71" s="37"/>
      <c r="O71" s="37"/>
      <c r="P71" s="37"/>
      <c r="Q71" s="38">
        <f>E71+F71+G71+H71+I71+J71+K71+L71+M71+N71+O71+P71</f>
        <v>117267.24</v>
      </c>
      <c r="R71" s="38">
        <f>Q71+Q101</f>
        <v>117267.24</v>
      </c>
      <c r="T71" s="101">
        <f>R71/5</f>
        <v>23453.448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>
        <v>4648.76</v>
      </c>
      <c r="G73" s="37">
        <v>38614.39</v>
      </c>
      <c r="H73" s="37">
        <v>488.84</v>
      </c>
      <c r="I73" s="37">
        <v>0</v>
      </c>
      <c r="J73" s="37">
        <v>10471.129999999999</v>
      </c>
      <c r="K73" s="37"/>
      <c r="L73" s="37"/>
      <c r="M73" s="37"/>
      <c r="N73" s="37"/>
      <c r="O73" s="37"/>
      <c r="P73" s="37"/>
      <c r="Q73" s="38">
        <f>E73+F73+G73+H73+I73+J73+K73+L73+M73+N73+O73+P73</f>
        <v>54809.619999999995</v>
      </c>
      <c r="R73" s="38">
        <f>Q73</f>
        <v>54809.619999999995</v>
      </c>
      <c r="T73" s="101">
        <f>R73/5</f>
        <v>10961.923999999999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80150.55</v>
      </c>
      <c r="G88" s="81">
        <f t="shared" si="4"/>
        <v>95898.58</v>
      </c>
      <c r="H88" s="81">
        <f t="shared" si="4"/>
        <v>106416.75</v>
      </c>
      <c r="I88" s="81">
        <f t="shared" si="4"/>
        <v>84905.800000000017</v>
      </c>
      <c r="J88" s="81">
        <f t="shared" si="4"/>
        <v>78116.570000000007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523796.86</v>
      </c>
      <c r="R88" s="72">
        <f t="shared" si="4"/>
        <v>523796.86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42954584.249999993</v>
      </c>
      <c r="G89" s="100">
        <f t="shared" si="5"/>
        <v>11710873.959999999</v>
      </c>
      <c r="H89" s="100">
        <f t="shared" si="5"/>
        <v>11321232.110000001</v>
      </c>
      <c r="I89" s="100">
        <f t="shared" si="5"/>
        <v>26621306</v>
      </c>
      <c r="J89" s="100">
        <f t="shared" si="5"/>
        <v>9305607.75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10" t="s">
        <v>52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>
        <v>0</v>
      </c>
      <c r="G93" s="37">
        <v>-43.64</v>
      </c>
      <c r="H93" s="37">
        <v>-8.73</v>
      </c>
      <c r="I93" s="37">
        <v>-281.3</v>
      </c>
      <c r="J93" s="37">
        <f>-957.45+0.06</f>
        <v>-957.3900000000001</v>
      </c>
      <c r="K93" s="37"/>
      <c r="L93" s="37"/>
      <c r="M93" s="37"/>
      <c r="N93" s="37"/>
      <c r="O93" s="37"/>
      <c r="P93" s="37"/>
      <c r="Q93" s="38">
        <f>E93+F93+G93+H93+I93+J93+K93+L93+M93+N93+O93+P93</f>
        <v>-1299.7900000000002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>
        <v>0</v>
      </c>
      <c r="G95" s="37">
        <v>0</v>
      </c>
      <c r="H95" s="37">
        <v>-902.43</v>
      </c>
      <c r="I95" s="37">
        <v>0</v>
      </c>
      <c r="J95" s="37">
        <v>0</v>
      </c>
      <c r="K95" s="37"/>
      <c r="L95" s="37"/>
      <c r="M95" s="37"/>
      <c r="N95" s="37"/>
      <c r="O95" s="37"/>
      <c r="P95" s="37"/>
      <c r="Q95" s="38">
        <f>SUM(E95:P95)</f>
        <v>-902.43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>
        <v>-2056315.14</v>
      </c>
      <c r="G103" s="37">
        <v>-708181.01</v>
      </c>
      <c r="H103" s="37">
        <v>-486387.46</v>
      </c>
      <c r="I103" s="37">
        <v>-3000986.79</v>
      </c>
      <c r="J103" s="37">
        <v>-1179850.2</v>
      </c>
      <c r="K103" s="37"/>
      <c r="L103" s="37"/>
      <c r="M103" s="37"/>
      <c r="N103" s="37"/>
      <c r="O103" s="37"/>
      <c r="P103" s="37"/>
      <c r="Q103" s="38">
        <f>E103+F103+G103+H103+I103+J103+K103+L103+M103+N103+O103+P103</f>
        <v>-7902381.2800000003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P114" si="6">SUM(E93:E111)</f>
        <v>-471663.44</v>
      </c>
      <c r="F114" s="81">
        <f t="shared" si="6"/>
        <v>-2056315.14</v>
      </c>
      <c r="G114" s="81">
        <f t="shared" si="6"/>
        <v>-708224.65</v>
      </c>
      <c r="H114" s="81">
        <f t="shared" si="6"/>
        <v>-487298.62</v>
      </c>
      <c r="I114" s="81">
        <f>SUM(I93:I111)</f>
        <v>-3001268.09</v>
      </c>
      <c r="J114" s="81">
        <f>SUM(J93:J111)</f>
        <v>-1180807.5899999999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>SUM(Q93:Q111)</f>
        <v>-7905577.5300000003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40898269.109999992</v>
      </c>
      <c r="G116" s="87">
        <f t="shared" si="7"/>
        <v>11002649.309999999</v>
      </c>
      <c r="H116" s="87">
        <f t="shared" si="7"/>
        <v>10833933.490000002</v>
      </c>
      <c r="I116" s="87">
        <f t="shared" si="7"/>
        <v>23620037.91</v>
      </c>
      <c r="J116" s="87">
        <f t="shared" si="7"/>
        <v>8124800.1600000001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99117254.170000002</v>
      </c>
      <c r="R116" s="88">
        <f>R47+R88</f>
        <v>99117254.170000002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v>99117254.170000002</v>
      </c>
      <c r="R118" s="88">
        <f>Q118</f>
        <v>99117254.170000002</v>
      </c>
    </row>
    <row r="120" spans="1:18" ht="18.75" x14ac:dyDescent="0.3">
      <c r="P120" s="1" t="s">
        <v>60</v>
      </c>
      <c r="Q120" s="88">
        <f>Q116-Q118</f>
        <v>0</v>
      </c>
      <c r="R120" s="88">
        <f>R116-R118</f>
        <v>0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2021-07-07T16:47:57Z</cp:lastPrinted>
  <dcterms:created xsi:type="dcterms:W3CDTF">2014-01-20T18:22:18Z</dcterms:created>
  <dcterms:modified xsi:type="dcterms:W3CDTF">2021-08-11T20:08:33Z</dcterms:modified>
</cp:coreProperties>
</file>